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Z:\ASGB-berichten\2019\"/>
    </mc:Choice>
  </mc:AlternateContent>
  <xr:revisionPtr revIDLastSave="0" documentId="8_{F10BD87A-CBAC-4E3A-9312-111FFDCF80C6}" xr6:coauthVersionLast="45" xr6:coauthVersionMax="45" xr10:uidLastSave="{00000000-0000-0000-0000-000000000000}"/>
  <bookViews>
    <workbookView xWindow="-120" yWindow="-120" windowWidth="29040" windowHeight="15840" xr2:uid="{00000000-000D-0000-FFFF-FFFF00000000}"/>
  </bookViews>
  <sheets>
    <sheet name="NL" sheetId="1" r:id="rId1"/>
    <sheet name="F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5" i="2" l="1"/>
  <c r="C44" i="2"/>
  <c r="C40" i="2"/>
  <c r="H28" i="2"/>
  <c r="F28" i="2"/>
  <c r="D28" i="2"/>
  <c r="H27" i="2"/>
  <c r="F27" i="2"/>
  <c r="D27" i="2"/>
  <c r="H26" i="2"/>
  <c r="F26" i="2"/>
  <c r="D26" i="2"/>
  <c r="H25" i="2"/>
  <c r="F25" i="2"/>
  <c r="D25" i="2"/>
  <c r="C46" i="2" l="1"/>
  <c r="D44" i="2" s="1"/>
  <c r="H29" i="1"/>
  <c r="H28" i="1"/>
  <c r="H27" i="1"/>
  <c r="H26" i="1"/>
  <c r="F29" i="1"/>
  <c r="F28" i="1"/>
  <c r="F27" i="1"/>
  <c r="F26" i="1"/>
  <c r="D29" i="1"/>
  <c r="D28" i="1"/>
  <c r="D27" i="1"/>
  <c r="D26" i="1"/>
  <c r="D45" i="2" l="1"/>
  <c r="C46" i="1"/>
  <c r="C45" i="1"/>
  <c r="C41" i="1"/>
  <c r="C47" i="1" l="1"/>
  <c r="D45" i="1" s="1"/>
  <c r="D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Geert Verscuren</author>
  </authors>
  <commentList>
    <comment ref="B5" authorId="0" shapeId="0" xr:uid="{00000000-0006-0000-0000-000001000000}">
      <text>
        <r>
          <rPr>
            <b/>
            <sz val="9"/>
            <color indexed="81"/>
            <rFont val="Tahoma"/>
            <charset val="1"/>
          </rPr>
          <t>Geert Verscuren:</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Geert Verscuren</author>
  </authors>
  <commentList>
    <comment ref="B5" authorId="0" shapeId="0" xr:uid="{00000000-0006-0000-0100-000001000000}">
      <text>
        <r>
          <rPr>
            <b/>
            <sz val="9"/>
            <color indexed="81"/>
            <rFont val="Tahoma"/>
            <charset val="1"/>
          </rPr>
          <t>Geert Verscuren:</t>
        </r>
        <r>
          <rPr>
            <sz val="9"/>
            <color indexed="81"/>
            <rFont val="Tahoma"/>
            <charset val="1"/>
          </rPr>
          <t xml:space="preserve">
</t>
        </r>
      </text>
    </comment>
  </commentList>
</comments>
</file>

<file path=xl/sharedStrings.xml><?xml version="1.0" encoding="utf-8"?>
<sst xmlns="http://schemas.openxmlformats.org/spreadsheetml/2006/main" count="82" uniqueCount="63">
  <si>
    <t>Categorie ziekenhuizen</t>
  </si>
  <si>
    <t>Kleine ziekenhuizen</t>
  </si>
  <si>
    <t>Grote ziekenhuizen</t>
  </si>
  <si>
    <t>Supergrote ziekenhuizen</t>
  </si>
  <si>
    <t>Totaal</t>
  </si>
  <si>
    <t>Berekening</t>
  </si>
  <si>
    <t>Afgerond</t>
  </si>
  <si>
    <t>Brussels Hoofstedelijk Gewest</t>
  </si>
  <si>
    <t>Vlaams Gewest</t>
  </si>
  <si>
    <t>Waals Gewest</t>
  </si>
  <si>
    <t>Bevolking</t>
  </si>
  <si>
    <t>https://statbel.fgov.be/nl/themas/bevolking/structuur-van-de-bevolking</t>
  </si>
  <si>
    <t>Bron :</t>
  </si>
  <si>
    <t>10 % van de bevolking van het Brussels Hoofdstedelijk Gewest wordt bij de Nederlandstaligen gerekend.</t>
  </si>
  <si>
    <t>Nederlandstalig</t>
  </si>
  <si>
    <t>Franstalig</t>
  </si>
  <si>
    <t>Akkoordraad diabetes - vergadering van 16 oktober 2019</t>
  </si>
  <si>
    <t>Toekomstige samenstelling van de Akkoordraad - voorstel College</t>
  </si>
  <si>
    <t xml:space="preserve"> </t>
  </si>
  <si>
    <t>Om het aantal vertegenwoordigers in de Akkoordraad te bepalen waarop de kleine, middelgrote en  supergrote ziekenhuizen kunnen aanspraak maken, is rekening gehouden met het totaal aantal  verschillende diabetespatiënten dat iedere categorie ziekenhuizen opvolgt in de verschillende diabetesovereenkomsten. Hiervoor is gebruik gemaakt van cijfers van verschillende grote V.I.'s. Uit deze cijfers van verschillende V.I.'s komt naar voren dat de verschillende categorieën ziekenhuizen volgend aandeel in het totale bestand van diabetespatiënten van de verschillende diabetesovereenkomsten hebben.</t>
  </si>
  <si>
    <t xml:space="preserve">De huidige samenstelling van de Akkoordraad diabetes dateert van vele jaren geleden en is sindsdien nooit echt herzien.
Het College ontvangt veel klachten dat in de huidige Akkoordraadraad kleine ziekenhuizen onvoldoende vertegenwoordigd zijn.
Met het voorstel dat in dit document wordt uitgelegd, wenst het College tot een nieuwe evenwichtige samenstelling van de Akkoordraad te komen.
Daartoe stelt het College voor om de 96 ziekenhuizen die diabetesovereenkomsten hebben gesloten, in drie groepen op te splitsen: kleine ziekenhuizen, middelgrote ziekenhuizen en supergrote ziekenhuizen.
Of een ziekenhuis beschouwd wordt als klein, middelgroot of supergroot, wordt bepaald op basis van de  productiecijfers van 2017 van alle diabetesovereenkomsten die eenzelfde ziekenhuis heeft gesloten (diabeteszelfregulatie volwassenen, diabeteszelfregulatie bij kinderen en adolescenten, insulinepompen, diabetische-voetklinieken, continue glucosemonitoring). Deze productiecijfers moesten tot voor kort door ieder geconventioneerd ziekenhuis periodiek aan het Riziv worden bezorgd. Het laatste volledige jaar waarvan  de productiecijfers verwerkt zijn geweest, is 2017. Op basis van deze productiecijfers komen we tot volgende indeling in categorieën:
- kleine ziekenhuizen: omzet diabetesovereenkomsten van maximum 1,5 miljoen € (60 ziekenhuizen)
- middelgrote ziekenhuizen: omzet diabetesovereenkomsten van meer dan 1,5 miljoen €, met een maximum van 2,5 miljoen € (17 ziekenhuizen)
- supergrote ziekenhuizen: omzet diabetesovereenkomsten van meer dan 2,5 miljoen € (19 ziekenhuizen)
</t>
  </si>
  <si>
    <t>Aantal ziekenhuizen</t>
  </si>
  <si>
    <t>Aandeel van deze categorie ziekenhuizen in het totaal aantal diabetespatiënten van de verschillende diabetesovereenkomsten</t>
  </si>
  <si>
    <t>Aandeel van de verschillende categorieën ziekenhuizen in het totaal aantal patiënten</t>
  </si>
  <si>
    <t>NL leden (14)</t>
  </si>
  <si>
    <t>FR leden (10)</t>
  </si>
  <si>
    <t>Totaal aantal leden in de Akkoordraad</t>
  </si>
  <si>
    <t>Het aantal vertegenwoordigers van de verschillende categorieën ziekenhuizen in de Akkoordraad wordt bepaald op basis van het hierboven vermelde aandeel van een bepaalde categorie ziekenhuizen in het totaal aantal diabetespatiënten van de verschillende diabetesovereenkomsten.
Om het aantal Nederlandstalige (NL) en Franstalige (FR) leden van de Akkoordraad te bepalen, is rekening gehouden met de bevolkingscijfers die onderaan in dit document worden vermeld.
Dit leidt uiteindelijk tot een Akkoordraad van 24 leden, waarvan 14 NL en 10 FR. Deze 24 leden worden tussen de verschillende categorieën ziekenhuizen als volgt verdeeld:</t>
  </si>
  <si>
    <t>Een verdeling van het aantal NL en F leden van de Akkoordraad op basis van de bevolkingscijfers, leidt derhalve tot een verhouding van 1,42 NL leden (afgerond 1,4) per FR lid. Voor een Akkoordraad met 24 leden geeft dit 14 NL leden en 10 FR leden.</t>
  </si>
  <si>
    <t>Verdeling NL en FR leden: basis = bevolkingscijfers 1 januari 2019</t>
  </si>
  <si>
    <t>Aantal vertegenwoordigers in de Akkoordraad: voorstel van het College</t>
  </si>
  <si>
    <t>De experten die het Verzekeringscomité wettelijk kan aanduiden om aan de beraadslagingen deel te nemen, zijn in dit aantal van 24 leden van de Akkoordraad niet inbegrepen.</t>
  </si>
  <si>
    <t>Conseil d'accord diabète - Réunion du 16 octobre 2019</t>
  </si>
  <si>
    <t>Proportion des différentes catégories d'hôpitaux dans le total du nombre de patients</t>
  </si>
  <si>
    <t>Catégorie d'hôpitaux</t>
  </si>
  <si>
    <t>Nombre d'hôpitaux</t>
  </si>
  <si>
    <t>Proportion de cette catégorie d'hôpitaux dans le total du nombre de patients diabétiques suivis dans les différentes conventions diabète</t>
  </si>
  <si>
    <t>Petits hôpitaux</t>
  </si>
  <si>
    <t>Hôpitaux de taille moyenne</t>
  </si>
  <si>
    <t>Très grands hôpitaux</t>
  </si>
  <si>
    <t>Total</t>
  </si>
  <si>
    <t>Nombre de représentants au Conseil d'accord : Proposition du Collège</t>
  </si>
  <si>
    <t>Le nombre de représentants des différentes catégories d'hôpitaux au Conseil d'accord est déterminé sur base de la proportion mentionnée ci-avant d'une certaine catégorie d'hôpitaux dans le nombre total de patients diabétiques suivis dans les différentes conventions diabète. 
Pour déterminer le nombre de membres Néerlandophones (NL) ou de membres Francophones (FR) au Conseil d'accord, il est tenu compte des statistiques de population dont il est fait référence au bas de ce document.
Cela donne pour résultat un Conseil d'accord composé de 24 membres desquels 14 NL et 10 FR. Ces 24 membres sont répartis entre les différentes catégories d'hôpitaux de la manière suivante :</t>
  </si>
  <si>
    <t>Membres NL (14)</t>
  </si>
  <si>
    <t>Membres FR (10)</t>
  </si>
  <si>
    <t>Nombre total de membres au Conseil d'accord</t>
  </si>
  <si>
    <t>Résultat</t>
  </si>
  <si>
    <t>Source :</t>
  </si>
  <si>
    <t>Statistiques</t>
  </si>
  <si>
    <t>Région de Bruxelles capitale</t>
  </si>
  <si>
    <t>Région Flamande</t>
  </si>
  <si>
    <t>Région Wallonne</t>
  </si>
  <si>
    <t>10 % de la population de la Région Bruxelles capitale est comptée parmi les Néerlandophones.</t>
  </si>
  <si>
    <t>Néerlandophone</t>
  </si>
  <si>
    <t>Francophone</t>
  </si>
  <si>
    <t>Une répartition du nombre de membres NL et de membres FR au Conseil de l'accord sur la base des statistiques de population conduit donc à un ratio de 1,42 membres NL (arrondi à 1,4) par membre FR. Pour un Conseil d’accord composé de 24 membres, cela donne 14 membres NL et 10 membres FR.</t>
  </si>
  <si>
    <t>Composition future du Conseil d'accord - Proposition du Collège</t>
  </si>
  <si>
    <t xml:space="preserve">La composition actuelle du Conseil d'accord diabète date d'il y a de nombreuses années et n'a jamais vraiment fait l'objet d'une révision depuis. 
Le Collège reçoit de nombreuses plaintes selon lesquelles les petits hôpitaux ne sont pas suffisamment représentés au sein du Conseil d'accord actuel.
Au moyen de la proposition contenue dans le présent document, le Collège souhaite parvenir à une nouvelle composition équilibrée du Conseil d'accord. 
A cette fin, le Collège propose de répartir les 96 hôpitaux ayant conclu une convention diabète en 3 groupes : les "petits hôpitaux", les "hôpitaux de taille moyenne" et les "très grands hôpitaux".
Qu'un hôpital soit considéré comme petit, moyen ou très grand est déterminé par les chiffres de production de l'année 2017 de toutes les conventions diabète qu'un même hôpital a conclues (autogestion diabète générale adultes, autogestion diabète chez les enfants et les adolescents, pompe à insuline, cliniques du pied diabétique, monitoring continu de la glycémie). Jusqu'à récemment, ces chiffres de production devaient être transmis périodiquement à l'INAMI par chaque hôpital conventionné. La dernière année complète pour laquelle les chiffres de production ont été traités est l'année 2017. Sur base de ces chiffres de production, nous arrivons à la répartition suivante par catégorie : 
- petits hôpitaux : volume de prestations réalisées conventions diabète de maximum 1,5 million € (60 hôpitaux)
- hôpitaux de taille moyenne : volume de prestations réalisées conventions diabète de plus de 1,5 million €, avec un maximum de 2,5 millions € (17 hôpitaux) 
- très grands hôpitaux : volume de prestations réalisées conventions diabète de plus de 2,5 millions € (19 hôpitaux)
</t>
  </si>
  <si>
    <t>Arrondi</t>
  </si>
  <si>
    <t xml:space="preserve">Les experts que le Comité de l'assurance peut légalement désigner pour participer aux négociations ne font pas partie de ce nombre de 24 membres du Conseil d'accord. </t>
  </si>
  <si>
    <t>Répartition des membres NL et FR : Base = Statistiques de population au 1er janvier 2019</t>
  </si>
  <si>
    <t>https://statbel.fgov.be/fr/themes/population/structure-de-la-population</t>
  </si>
  <si>
    <t xml:space="preserve">Pour déterminer le nombre de représentants au sein du Conseil d'accord auxquels peuvent prétendre les hôpitaux de petite, moyenne ou grande taille, il a été tenu compte du nombre total de patients diabétiques différents suivis par chaque catégorie d'hôpitaux  dans le cadre des différentes conventions diabète. A cette fin, il a été fait usage des chiffres émanant de différents grands OA. De ces chiffres de différents grands OA, il apparait que les différentes catégories d'hôpitaux disposent de la proportion suivante dans le total de patients diabétiques suivis dans le cadre des différentes convention diabète.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</si>
</sst>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_ ;_ * #,##0.00\-\ _€_ ;_ * &quot;-&quot;??_-\ _€_ ;_ @_ "/>
    <numFmt numFmtId="165" formatCode="0.0%"/>
    <numFmt numFmtId="166"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sz val="18"/>
      <color theme="1"/>
      <name val="Calibri"/>
      <family val="2"/>
      <scheme val="minor"/>
    </font>
    <font>
      <sz val="9"/>
      <color indexed="81"/>
      <name val="Tahoma"/>
      <charset val="1"/>
    </font>
    <font>
      <b/>
      <sz val="9"/>
      <color indexed="81"/>
      <name val="Tahoma"/>
      <charset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cellStyleXfs>
  <cellXfs count="26">
    <xf numFmtId="0" fontId="0" fillId="0" borderId="0" xfId="0"/>
    <xf numFmtId="0" fontId="3" fillId="0" borderId="0" xfId="0" applyFont="1"/>
    <xf numFmtId="0" fontId="2" fillId="0" borderId="0" xfId="0" applyFont="1"/>
    <xf numFmtId="164" fontId="0" fillId="0" borderId="0" xfId="2" applyFont="1"/>
    <xf numFmtId="164" fontId="0" fillId="0" borderId="0" xfId="0" applyNumberFormat="1"/>
    <xf numFmtId="0" fontId="4" fillId="0" borderId="0" xfId="3"/>
    <xf numFmtId="165" fontId="0" fillId="0" borderId="0" xfId="1" applyNumberFormat="1" applyFont="1"/>
    <xf numFmtId="0" fontId="5" fillId="0" borderId="0" xfId="0" applyFont="1"/>
    <xf numFmtId="3" fontId="2" fillId="0" borderId="0" xfId="0" applyNumberFormat="1" applyFont="1"/>
    <xf numFmtId="165" fontId="2" fillId="0" borderId="0" xfId="0" applyNumberFormat="1" applyFont="1" applyAlignment="1">
      <alignment horizontal="center"/>
    </xf>
    <xf numFmtId="0" fontId="2" fillId="0" borderId="1" xfId="0" applyFont="1" applyBorder="1" applyAlignment="1">
      <alignment horizontal="center"/>
    </xf>
    <xf numFmtId="0" fontId="0" fillId="0" borderId="1" xfId="0" applyBorder="1"/>
    <xf numFmtId="0" fontId="0" fillId="0" borderId="1" xfId="0" applyBorder="1" applyAlignment="1">
      <alignment horizontal="center"/>
    </xf>
    <xf numFmtId="166" fontId="0" fillId="0" borderId="1" xfId="0" applyNumberFormat="1" applyBorder="1" applyAlignment="1">
      <alignment horizontal="center"/>
    </xf>
    <xf numFmtId="0" fontId="2" fillId="0" borderId="1" xfId="0" applyFont="1" applyBorder="1"/>
    <xf numFmtId="0" fontId="2" fillId="0" borderId="1" xfId="0" applyFont="1" applyBorder="1" applyAlignment="1">
      <alignment horizontal="center" vertical="center"/>
    </xf>
    <xf numFmtId="3" fontId="0" fillId="0" borderId="1" xfId="0" applyNumberFormat="1" applyBorder="1" applyAlignment="1">
      <alignment horizontal="center"/>
    </xf>
    <xf numFmtId="3" fontId="2" fillId="0" borderId="1" xfId="0" applyNumberFormat="1" applyFont="1" applyBorder="1" applyAlignment="1">
      <alignment horizontal="center"/>
    </xf>
    <xf numFmtId="166" fontId="2" fillId="0" borderId="1" xfId="0" applyNumberFormat="1" applyFont="1" applyBorder="1" applyAlignment="1">
      <alignment horizontal="center"/>
    </xf>
    <xf numFmtId="0" fontId="0" fillId="0" borderId="0" xfId="0" applyAlignment="1">
      <alignment horizontal="left" wrapText="1"/>
    </xf>
    <xf numFmtId="0" fontId="0" fillId="0" borderId="0" xfId="0"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xf>
    <xf numFmtId="165" fontId="0" fillId="0" borderId="1" xfId="0" applyNumberFormat="1" applyBorder="1" applyAlignment="1">
      <alignment horizontal="center"/>
    </xf>
    <xf numFmtId="165" fontId="2" fillId="0" borderId="1" xfId="0" applyNumberFormat="1" applyFont="1" applyBorder="1" applyAlignment="1">
      <alignment horizontal="center"/>
    </xf>
  </cellXfs>
  <cellStyles count="4">
    <cellStyle name="Hyperlink" xfId="3" builtinId="8"/>
    <cellStyle name="Komma" xfId="2" builtinId="3"/>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tatbel.fgov.be/nl/themas/bevolking/structuur-van-de-bevolking"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9"/>
  <sheetViews>
    <sheetView tabSelected="1" topLeftCell="A22" workbookViewId="0">
      <selection activeCell="N29" sqref="N29"/>
    </sheetView>
  </sheetViews>
  <sheetFormatPr defaultRowHeight="15" x14ac:dyDescent="0.25"/>
  <cols>
    <col min="2" max="2" width="30.42578125" customWidth="1"/>
    <col min="3" max="3" width="19.5703125" customWidth="1"/>
    <col min="4" max="4" width="14.28515625" customWidth="1"/>
    <col min="5" max="5" width="12.42578125" customWidth="1"/>
    <col min="6" max="6" width="16.28515625" customWidth="1"/>
    <col min="7" max="7" width="13.42578125" customWidth="1"/>
    <col min="8" max="8" width="15.42578125" customWidth="1"/>
  </cols>
  <sheetData>
    <row r="1" spans="2:8" ht="23.25" x14ac:dyDescent="0.35">
      <c r="B1" s="7" t="s">
        <v>16</v>
      </c>
    </row>
    <row r="3" spans="2:8" ht="23.25" x14ac:dyDescent="0.35">
      <c r="B3" s="7" t="s">
        <v>17</v>
      </c>
    </row>
    <row r="5" spans="2:8" ht="292.5" customHeight="1" x14ac:dyDescent="0.25">
      <c r="B5" s="20" t="s">
        <v>20</v>
      </c>
      <c r="C5" s="20"/>
      <c r="D5" s="20"/>
      <c r="E5" s="20"/>
      <c r="F5" s="20"/>
      <c r="G5" s="20"/>
      <c r="H5" s="20"/>
    </row>
    <row r="6" spans="2:8" x14ac:dyDescent="0.25">
      <c r="B6" t="s">
        <v>18</v>
      </c>
    </row>
    <row r="7" spans="2:8" ht="81.75" customHeight="1" x14ac:dyDescent="0.25">
      <c r="B7" s="20" t="s">
        <v>19</v>
      </c>
      <c r="C7" s="20"/>
      <c r="D7" s="20"/>
      <c r="E7" s="20"/>
      <c r="F7" s="20"/>
      <c r="G7" s="20"/>
      <c r="H7" s="20"/>
    </row>
    <row r="9" spans="2:8" ht="18.75" x14ac:dyDescent="0.3">
      <c r="B9" s="1" t="s">
        <v>23</v>
      </c>
    </row>
    <row r="12" spans="2:8" ht="45" customHeight="1" x14ac:dyDescent="0.25">
      <c r="B12" s="15" t="s">
        <v>0</v>
      </c>
      <c r="C12" s="15" t="s">
        <v>21</v>
      </c>
      <c r="D12" s="22" t="s">
        <v>22</v>
      </c>
      <c r="E12" s="22"/>
      <c r="F12" s="22"/>
    </row>
    <row r="13" spans="2:8" x14ac:dyDescent="0.25">
      <c r="B13" s="11" t="s">
        <v>1</v>
      </c>
      <c r="C13" s="16">
        <v>60</v>
      </c>
      <c r="D13" s="24">
        <v>0.37894468204938664</v>
      </c>
      <c r="E13" s="24"/>
      <c r="F13" s="24"/>
    </row>
    <row r="14" spans="2:8" x14ac:dyDescent="0.25">
      <c r="B14" s="11" t="s">
        <v>2</v>
      </c>
      <c r="C14" s="16">
        <v>17</v>
      </c>
      <c r="D14" s="24">
        <v>0.20430504954503054</v>
      </c>
      <c r="E14" s="24"/>
      <c r="F14" s="24"/>
    </row>
    <row r="15" spans="2:8" x14ac:dyDescent="0.25">
      <c r="B15" s="11" t="s">
        <v>3</v>
      </c>
      <c r="C15" s="16">
        <v>19</v>
      </c>
      <c r="D15" s="24">
        <v>0.41675026840558282</v>
      </c>
      <c r="E15" s="24"/>
      <c r="F15" s="24"/>
    </row>
    <row r="16" spans="2:8" x14ac:dyDescent="0.25">
      <c r="B16" s="14" t="s">
        <v>4</v>
      </c>
      <c r="C16" s="17">
        <v>96</v>
      </c>
      <c r="D16" s="25">
        <v>1</v>
      </c>
      <c r="E16" s="25"/>
      <c r="F16" s="25"/>
    </row>
    <row r="17" spans="2:8" x14ac:dyDescent="0.25">
      <c r="B17" s="2"/>
      <c r="C17" s="8"/>
      <c r="D17" s="9"/>
      <c r="E17" s="9"/>
      <c r="F17" s="9"/>
    </row>
    <row r="18" spans="2:8" x14ac:dyDescent="0.25">
      <c r="B18" s="2"/>
      <c r="C18" s="8"/>
      <c r="D18" s="9"/>
      <c r="E18" s="9"/>
      <c r="F18" s="9"/>
    </row>
    <row r="19" spans="2:8" ht="18.75" x14ac:dyDescent="0.3">
      <c r="B19" s="1" t="s">
        <v>30</v>
      </c>
    </row>
    <row r="21" spans="2:8" ht="147.75" customHeight="1" x14ac:dyDescent="0.25">
      <c r="B21" s="20" t="s">
        <v>27</v>
      </c>
      <c r="C21" s="20"/>
      <c r="D21" s="20"/>
      <c r="E21" s="20"/>
      <c r="F21" s="20"/>
      <c r="G21" s="20"/>
      <c r="H21" s="20"/>
    </row>
    <row r="23" spans="2:8" ht="0.75" customHeight="1" x14ac:dyDescent="0.25"/>
    <row r="24" spans="2:8" ht="27.75" customHeight="1" x14ac:dyDescent="0.25">
      <c r="B24" s="23"/>
      <c r="C24" s="21" t="s">
        <v>21</v>
      </c>
      <c r="D24" s="21" t="s">
        <v>24</v>
      </c>
      <c r="E24" s="21"/>
      <c r="F24" s="21" t="s">
        <v>25</v>
      </c>
      <c r="G24" s="21"/>
      <c r="H24" s="22" t="s">
        <v>26</v>
      </c>
    </row>
    <row r="25" spans="2:8" ht="22.5" customHeight="1" x14ac:dyDescent="0.25">
      <c r="B25" s="23"/>
      <c r="C25" s="21"/>
      <c r="D25" s="10" t="s">
        <v>5</v>
      </c>
      <c r="E25" s="10" t="s">
        <v>6</v>
      </c>
      <c r="F25" s="10" t="s">
        <v>5</v>
      </c>
      <c r="G25" s="10" t="s">
        <v>6</v>
      </c>
      <c r="H25" s="22"/>
    </row>
    <row r="26" spans="2:8" x14ac:dyDescent="0.25">
      <c r="B26" s="11" t="s">
        <v>1</v>
      </c>
      <c r="C26" s="12">
        <v>60</v>
      </c>
      <c r="D26" s="13">
        <f>14*D13</f>
        <v>5.3052255486914133</v>
      </c>
      <c r="E26" s="12">
        <v>5</v>
      </c>
      <c r="F26" s="13">
        <f>10*D13</f>
        <v>3.7894468204938665</v>
      </c>
      <c r="G26" s="12">
        <v>4</v>
      </c>
      <c r="H26" s="10">
        <f>E26+G26</f>
        <v>9</v>
      </c>
    </row>
    <row r="27" spans="2:8" x14ac:dyDescent="0.25">
      <c r="B27" s="11" t="s">
        <v>2</v>
      </c>
      <c r="C27" s="12">
        <v>17</v>
      </c>
      <c r="D27" s="13">
        <f t="shared" ref="D27:D29" si="0">14*D14</f>
        <v>2.8602706936304276</v>
      </c>
      <c r="E27" s="12">
        <v>3</v>
      </c>
      <c r="F27" s="13">
        <f t="shared" ref="F27:F29" si="1">10*D14</f>
        <v>2.0430504954503053</v>
      </c>
      <c r="G27" s="12">
        <v>2</v>
      </c>
      <c r="H27" s="10">
        <f t="shared" ref="H27:H29" si="2">E27+G27</f>
        <v>5</v>
      </c>
    </row>
    <row r="28" spans="2:8" x14ac:dyDescent="0.25">
      <c r="B28" s="11" t="s">
        <v>3</v>
      </c>
      <c r="C28" s="12">
        <v>19</v>
      </c>
      <c r="D28" s="13">
        <f t="shared" si="0"/>
        <v>5.83450375767816</v>
      </c>
      <c r="E28" s="12">
        <v>6</v>
      </c>
      <c r="F28" s="13">
        <f t="shared" si="1"/>
        <v>4.1675026840558278</v>
      </c>
      <c r="G28" s="12">
        <v>4</v>
      </c>
      <c r="H28" s="10">
        <f t="shared" si="2"/>
        <v>10</v>
      </c>
    </row>
    <row r="29" spans="2:8" x14ac:dyDescent="0.25">
      <c r="B29" s="14" t="s">
        <v>4</v>
      </c>
      <c r="C29" s="10">
        <v>96</v>
      </c>
      <c r="D29" s="18">
        <f t="shared" si="0"/>
        <v>14</v>
      </c>
      <c r="E29" s="10">
        <v>14</v>
      </c>
      <c r="F29" s="18">
        <f t="shared" si="1"/>
        <v>10</v>
      </c>
      <c r="G29" s="10">
        <v>10</v>
      </c>
      <c r="H29" s="10">
        <f t="shared" si="2"/>
        <v>24</v>
      </c>
    </row>
    <row r="31" spans="2:8" ht="33.75" customHeight="1" x14ac:dyDescent="0.25">
      <c r="B31" s="20" t="s">
        <v>31</v>
      </c>
      <c r="C31" s="20"/>
      <c r="D31" s="20"/>
      <c r="E31" s="20"/>
      <c r="F31" s="20"/>
      <c r="G31" s="20"/>
      <c r="H31" s="20"/>
    </row>
    <row r="33" spans="2:4" ht="18.75" x14ac:dyDescent="0.3">
      <c r="B33" s="1" t="s">
        <v>29</v>
      </c>
    </row>
    <row r="35" spans="2:4" x14ac:dyDescent="0.25">
      <c r="B35" t="s">
        <v>12</v>
      </c>
      <c r="C35" s="5" t="s">
        <v>11</v>
      </c>
    </row>
    <row r="37" spans="2:4" x14ac:dyDescent="0.25">
      <c r="C37" t="s">
        <v>10</v>
      </c>
    </row>
    <row r="38" spans="2:4" x14ac:dyDescent="0.25">
      <c r="B38" t="s">
        <v>7</v>
      </c>
      <c r="C38" s="3">
        <v>1208542</v>
      </c>
    </row>
    <row r="39" spans="2:4" x14ac:dyDescent="0.25">
      <c r="B39" t="s">
        <v>8</v>
      </c>
      <c r="C39" s="3">
        <v>6589069</v>
      </c>
    </row>
    <row r="40" spans="2:4" x14ac:dyDescent="0.25">
      <c r="B40" t="s">
        <v>9</v>
      </c>
      <c r="C40" s="3">
        <v>3633795</v>
      </c>
    </row>
    <row r="41" spans="2:4" x14ac:dyDescent="0.25">
      <c r="B41" t="s">
        <v>4</v>
      </c>
      <c r="C41" s="4">
        <f>SUM(C38:C40)</f>
        <v>11431406</v>
      </c>
    </row>
    <row r="43" spans="2:4" x14ac:dyDescent="0.25">
      <c r="B43" t="s">
        <v>13</v>
      </c>
    </row>
    <row r="45" spans="2:4" x14ac:dyDescent="0.25">
      <c r="B45" t="s">
        <v>14</v>
      </c>
      <c r="C45" s="4">
        <f>C39+(C38*0.1)</f>
        <v>6709923.2000000002</v>
      </c>
      <c r="D45" s="6">
        <f>C45/C47</f>
        <v>0.58697269609705049</v>
      </c>
    </row>
    <row r="46" spans="2:4" x14ac:dyDescent="0.25">
      <c r="B46" t="s">
        <v>15</v>
      </c>
      <c r="C46" s="4">
        <f>C40+(C38*0.9)</f>
        <v>4721482.8</v>
      </c>
      <c r="D46" s="6">
        <f>C46/C47</f>
        <v>0.41302730390294945</v>
      </c>
    </row>
    <row r="47" spans="2:4" x14ac:dyDescent="0.25">
      <c r="B47" t="s">
        <v>4</v>
      </c>
      <c r="C47" s="4">
        <f>SUM(C45:C46)</f>
        <v>11431406</v>
      </c>
    </row>
    <row r="49" spans="2:8" ht="29.25" customHeight="1" x14ac:dyDescent="0.25">
      <c r="B49" s="19" t="s">
        <v>28</v>
      </c>
      <c r="C49" s="19"/>
      <c r="D49" s="19"/>
      <c r="E49" s="19"/>
      <c r="F49" s="19"/>
      <c r="G49" s="19"/>
      <c r="H49" s="19"/>
    </row>
  </sheetData>
  <mergeCells count="15">
    <mergeCell ref="D15:F15"/>
    <mergeCell ref="D16:F16"/>
    <mergeCell ref="D12:F12"/>
    <mergeCell ref="D13:F13"/>
    <mergeCell ref="B5:H5"/>
    <mergeCell ref="B7:H7"/>
    <mergeCell ref="D14:F14"/>
    <mergeCell ref="B49:H49"/>
    <mergeCell ref="B31:H31"/>
    <mergeCell ref="B21:H21"/>
    <mergeCell ref="D24:E24"/>
    <mergeCell ref="F24:G24"/>
    <mergeCell ref="C24:C25"/>
    <mergeCell ref="H24:H25"/>
    <mergeCell ref="B24:B25"/>
  </mergeCells>
  <hyperlinks>
    <hyperlink ref="C35" r:id="rId1" xr:uid="{00000000-0004-0000-0000-000000000000}"/>
  </hyperlinks>
  <pageMargins left="0.7" right="0.7" top="0.75" bottom="0.75" header="0.3" footer="0.3"/>
  <pageSetup paperSize="9" scale="67" fitToHeight="0" orientation="portrait" r:id="rId2"/>
  <rowBreaks count="1" manualBreakCount="1">
    <brk id="31" max="16383" man="1"/>
  </rowBreak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48"/>
  <sheetViews>
    <sheetView topLeftCell="A25" workbookViewId="0">
      <selection activeCell="B1" sqref="B1:H49"/>
    </sheetView>
  </sheetViews>
  <sheetFormatPr defaultRowHeight="15" x14ac:dyDescent="0.25"/>
  <cols>
    <col min="2" max="2" width="30.42578125" customWidth="1"/>
    <col min="3" max="3" width="19.5703125" customWidth="1"/>
    <col min="4" max="4" width="14.28515625" customWidth="1"/>
    <col min="5" max="5" width="12.42578125" customWidth="1"/>
    <col min="6" max="6" width="16.28515625" customWidth="1"/>
    <col min="7" max="7" width="13.42578125" customWidth="1"/>
    <col min="8" max="8" width="15.42578125" customWidth="1"/>
  </cols>
  <sheetData>
    <row r="1" spans="2:8" ht="23.25" x14ac:dyDescent="0.35">
      <c r="B1" s="7" t="s">
        <v>32</v>
      </c>
    </row>
    <row r="3" spans="2:8" ht="23.25" x14ac:dyDescent="0.35">
      <c r="B3" s="7" t="s">
        <v>56</v>
      </c>
    </row>
    <row r="5" spans="2:8" ht="334.5" customHeight="1" x14ac:dyDescent="0.25">
      <c r="B5" s="20" t="s">
        <v>57</v>
      </c>
      <c r="C5" s="20"/>
      <c r="D5" s="20"/>
      <c r="E5" s="20"/>
      <c r="F5" s="20"/>
      <c r="G5" s="20"/>
      <c r="H5" s="20"/>
    </row>
    <row r="6" spans="2:8" x14ac:dyDescent="0.25">
      <c r="B6" t="s">
        <v>18</v>
      </c>
    </row>
    <row r="7" spans="2:8" ht="77.25" customHeight="1" x14ac:dyDescent="0.25">
      <c r="B7" s="20" t="s">
        <v>62</v>
      </c>
      <c r="C7" s="20"/>
      <c r="D7" s="20"/>
      <c r="E7" s="20"/>
      <c r="F7" s="20"/>
      <c r="G7" s="20"/>
      <c r="H7" s="20"/>
    </row>
    <row r="9" spans="2:8" ht="18.75" x14ac:dyDescent="0.3">
      <c r="B9" s="1" t="s">
        <v>33</v>
      </c>
    </row>
    <row r="11" spans="2:8" ht="45" customHeight="1" x14ac:dyDescent="0.25">
      <c r="B11" s="15" t="s">
        <v>34</v>
      </c>
      <c r="C11" s="15" t="s">
        <v>35</v>
      </c>
      <c r="D11" s="22" t="s">
        <v>36</v>
      </c>
      <c r="E11" s="22"/>
      <c r="F11" s="22"/>
    </row>
    <row r="12" spans="2:8" x14ac:dyDescent="0.25">
      <c r="B12" s="11" t="s">
        <v>37</v>
      </c>
      <c r="C12" s="16">
        <v>60</v>
      </c>
      <c r="D12" s="24">
        <v>0.37894468204938664</v>
      </c>
      <c r="E12" s="24"/>
      <c r="F12" s="24"/>
    </row>
    <row r="13" spans="2:8" x14ac:dyDescent="0.25">
      <c r="B13" s="11" t="s">
        <v>38</v>
      </c>
      <c r="C13" s="16">
        <v>17</v>
      </c>
      <c r="D13" s="24">
        <v>0.20430504954503054</v>
      </c>
      <c r="E13" s="24"/>
      <c r="F13" s="24"/>
    </row>
    <row r="14" spans="2:8" x14ac:dyDescent="0.25">
      <c r="B14" s="11" t="s">
        <v>39</v>
      </c>
      <c r="C14" s="16">
        <v>19</v>
      </c>
      <c r="D14" s="24">
        <v>0.41675026840558282</v>
      </c>
      <c r="E14" s="24"/>
      <c r="F14" s="24"/>
    </row>
    <row r="15" spans="2:8" x14ac:dyDescent="0.25">
      <c r="B15" s="14" t="s">
        <v>40</v>
      </c>
      <c r="C15" s="17">
        <v>96</v>
      </c>
      <c r="D15" s="25">
        <v>1</v>
      </c>
      <c r="E15" s="25"/>
      <c r="F15" s="25"/>
    </row>
    <row r="16" spans="2:8" x14ac:dyDescent="0.25">
      <c r="B16" s="2"/>
      <c r="C16" s="8"/>
      <c r="D16" s="9"/>
      <c r="E16" s="9"/>
      <c r="F16" s="9"/>
    </row>
    <row r="17" spans="2:8" x14ac:dyDescent="0.25">
      <c r="B17" s="2"/>
      <c r="C17" s="8"/>
      <c r="D17" s="9"/>
      <c r="E17" s="9"/>
      <c r="F17" s="9"/>
    </row>
    <row r="18" spans="2:8" ht="18.75" x14ac:dyDescent="0.3">
      <c r="B18" s="1" t="s">
        <v>41</v>
      </c>
    </row>
    <row r="20" spans="2:8" ht="144" customHeight="1" x14ac:dyDescent="0.25">
      <c r="B20" s="20" t="s">
        <v>42</v>
      </c>
      <c r="C20" s="20"/>
      <c r="D20" s="20"/>
      <c r="E20" s="20"/>
      <c r="F20" s="20"/>
      <c r="G20" s="20"/>
      <c r="H20" s="20"/>
    </row>
    <row r="22" spans="2:8" ht="0.75" customHeight="1" x14ac:dyDescent="0.25"/>
    <row r="23" spans="2:8" ht="27.75" customHeight="1" x14ac:dyDescent="0.25">
      <c r="B23" s="23"/>
      <c r="C23" s="21" t="s">
        <v>35</v>
      </c>
      <c r="D23" s="21" t="s">
        <v>43</v>
      </c>
      <c r="E23" s="21"/>
      <c r="F23" s="21" t="s">
        <v>44</v>
      </c>
      <c r="G23" s="21"/>
      <c r="H23" s="22" t="s">
        <v>45</v>
      </c>
    </row>
    <row r="24" spans="2:8" ht="22.5" customHeight="1" x14ac:dyDescent="0.25">
      <c r="B24" s="23"/>
      <c r="C24" s="21"/>
      <c r="D24" s="10" t="s">
        <v>46</v>
      </c>
      <c r="E24" s="10" t="s">
        <v>58</v>
      </c>
      <c r="F24" s="10" t="s">
        <v>46</v>
      </c>
      <c r="G24" s="10" t="s">
        <v>58</v>
      </c>
      <c r="H24" s="22"/>
    </row>
    <row r="25" spans="2:8" x14ac:dyDescent="0.25">
      <c r="B25" s="11" t="s">
        <v>37</v>
      </c>
      <c r="C25" s="12">
        <v>60</v>
      </c>
      <c r="D25" s="13">
        <f>14*D12</f>
        <v>5.3052255486914133</v>
      </c>
      <c r="E25" s="12">
        <v>5</v>
      </c>
      <c r="F25" s="13">
        <f>10*D12</f>
        <v>3.7894468204938665</v>
      </c>
      <c r="G25" s="12">
        <v>4</v>
      </c>
      <c r="H25" s="10">
        <f>E25+G25</f>
        <v>9</v>
      </c>
    </row>
    <row r="26" spans="2:8" x14ac:dyDescent="0.25">
      <c r="B26" s="11" t="s">
        <v>38</v>
      </c>
      <c r="C26" s="12">
        <v>17</v>
      </c>
      <c r="D26" s="13">
        <f t="shared" ref="D26:D28" si="0">14*D13</f>
        <v>2.8602706936304276</v>
      </c>
      <c r="E26" s="12">
        <v>3</v>
      </c>
      <c r="F26" s="13">
        <f t="shared" ref="F26:F28" si="1">10*D13</f>
        <v>2.0430504954503053</v>
      </c>
      <c r="G26" s="12">
        <v>2</v>
      </c>
      <c r="H26" s="10">
        <f t="shared" ref="H26:H28" si="2">E26+G26</f>
        <v>5</v>
      </c>
    </row>
    <row r="27" spans="2:8" x14ac:dyDescent="0.25">
      <c r="B27" s="11" t="s">
        <v>39</v>
      </c>
      <c r="C27" s="12">
        <v>19</v>
      </c>
      <c r="D27" s="13">
        <f t="shared" si="0"/>
        <v>5.83450375767816</v>
      </c>
      <c r="E27" s="12">
        <v>6</v>
      </c>
      <c r="F27" s="13">
        <f t="shared" si="1"/>
        <v>4.1675026840558278</v>
      </c>
      <c r="G27" s="12">
        <v>4</v>
      </c>
      <c r="H27" s="10">
        <f t="shared" si="2"/>
        <v>10</v>
      </c>
    </row>
    <row r="28" spans="2:8" x14ac:dyDescent="0.25">
      <c r="B28" s="14" t="s">
        <v>40</v>
      </c>
      <c r="C28" s="10">
        <v>96</v>
      </c>
      <c r="D28" s="18">
        <f t="shared" si="0"/>
        <v>14</v>
      </c>
      <c r="E28" s="10">
        <v>14</v>
      </c>
      <c r="F28" s="18">
        <f t="shared" si="1"/>
        <v>10</v>
      </c>
      <c r="G28" s="10">
        <v>10</v>
      </c>
      <c r="H28" s="10">
        <f t="shared" si="2"/>
        <v>24</v>
      </c>
    </row>
    <row r="30" spans="2:8" ht="33.75" customHeight="1" x14ac:dyDescent="0.25">
      <c r="B30" s="20" t="s">
        <v>59</v>
      </c>
      <c r="C30" s="20"/>
      <c r="D30" s="20"/>
      <c r="E30" s="20"/>
      <c r="F30" s="20"/>
      <c r="G30" s="20"/>
      <c r="H30" s="20"/>
    </row>
    <row r="32" spans="2:8" ht="18.75" x14ac:dyDescent="0.3">
      <c r="B32" s="1" t="s">
        <v>60</v>
      </c>
    </row>
    <row r="34" spans="2:8" x14ac:dyDescent="0.25">
      <c r="B34" t="s">
        <v>47</v>
      </c>
      <c r="C34" s="5" t="s">
        <v>61</v>
      </c>
    </row>
    <row r="36" spans="2:8" x14ac:dyDescent="0.25">
      <c r="C36" t="s">
        <v>48</v>
      </c>
    </row>
    <row r="37" spans="2:8" x14ac:dyDescent="0.25">
      <c r="B37" t="s">
        <v>49</v>
      </c>
      <c r="C37" s="3">
        <v>1208542</v>
      </c>
    </row>
    <row r="38" spans="2:8" x14ac:dyDescent="0.25">
      <c r="B38" t="s">
        <v>50</v>
      </c>
      <c r="C38" s="3">
        <v>6589069</v>
      </c>
    </row>
    <row r="39" spans="2:8" x14ac:dyDescent="0.25">
      <c r="B39" t="s">
        <v>51</v>
      </c>
      <c r="C39" s="3">
        <v>3633795</v>
      </c>
    </row>
    <row r="40" spans="2:8" x14ac:dyDescent="0.25">
      <c r="B40" t="s">
        <v>40</v>
      </c>
      <c r="C40" s="4">
        <f>SUM(C37:C39)</f>
        <v>11431406</v>
      </c>
    </row>
    <row r="42" spans="2:8" x14ac:dyDescent="0.25">
      <c r="B42" t="s">
        <v>52</v>
      </c>
    </row>
    <row r="44" spans="2:8" x14ac:dyDescent="0.25">
      <c r="B44" t="s">
        <v>53</v>
      </c>
      <c r="C44" s="4">
        <f>C38+(C37*0.1)</f>
        <v>6709923.2000000002</v>
      </c>
      <c r="D44" s="6">
        <f>C44/C46</f>
        <v>0.58697269609705049</v>
      </c>
    </row>
    <row r="45" spans="2:8" x14ac:dyDescent="0.25">
      <c r="B45" t="s">
        <v>54</v>
      </c>
      <c r="C45" s="4">
        <f>C39+(C37*0.9)</f>
        <v>4721482.8</v>
      </c>
      <c r="D45" s="6">
        <f>C45/C46</f>
        <v>0.41302730390294945</v>
      </c>
    </row>
    <row r="46" spans="2:8" x14ac:dyDescent="0.25">
      <c r="B46" t="s">
        <v>40</v>
      </c>
      <c r="C46" s="4">
        <f>SUM(C44:C45)</f>
        <v>11431406</v>
      </c>
    </row>
    <row r="48" spans="2:8" ht="44.45" customHeight="1" x14ac:dyDescent="0.25">
      <c r="B48" s="19" t="s">
        <v>55</v>
      </c>
      <c r="C48" s="19"/>
      <c r="D48" s="19"/>
      <c r="E48" s="19"/>
      <c r="F48" s="19"/>
      <c r="G48" s="19"/>
      <c r="H48" s="19"/>
    </row>
  </sheetData>
  <mergeCells count="15">
    <mergeCell ref="B30:H30"/>
    <mergeCell ref="B48:H48"/>
    <mergeCell ref="D15:F15"/>
    <mergeCell ref="B20:H20"/>
    <mergeCell ref="B23:B24"/>
    <mergeCell ref="C23:C24"/>
    <mergeCell ref="D23:E23"/>
    <mergeCell ref="F23:G23"/>
    <mergeCell ref="H23:H24"/>
    <mergeCell ref="D14:F14"/>
    <mergeCell ref="B5:H5"/>
    <mergeCell ref="B7:H7"/>
    <mergeCell ref="D11:F11"/>
    <mergeCell ref="D12:F12"/>
    <mergeCell ref="D13:F13"/>
  </mergeCells>
  <pageMargins left="0.7" right="0.7" top="0.75" bottom="0.75" header="0.3" footer="0.3"/>
  <pageSetup paperSize="9" scale="67" fitToHeight="0" orientation="portrait" r:id="rId1"/>
  <rowBreaks count="1" manualBreakCount="1">
    <brk id="30" max="1638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NL</vt:lpstr>
      <vt:lpstr>FR</vt:lpstr>
    </vt:vector>
  </TitlesOfParts>
  <Company>RIZIV-INAMI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Geert Verscuren</dc:creator>
  <cp:lastModifiedBy>ASGB</cp:lastModifiedBy>
  <cp:lastPrinted>2019-10-11T11:24:50Z</cp:lastPrinted>
  <dcterms:created xsi:type="dcterms:W3CDTF">2019-10-04T06:30:53Z</dcterms:created>
  <dcterms:modified xsi:type="dcterms:W3CDTF">2019-10-18T13:07:47Z</dcterms:modified>
</cp:coreProperties>
</file>