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570" windowHeight="12000" activeTab="0"/>
  </bookViews>
  <sheets>
    <sheet name="Geg 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<sst xmlns="http://schemas.openxmlformats.org/spreadsheetml/2006/main" count="149" uniqueCount="136">
  <si>
    <t>Riziv nr</t>
  </si>
  <si>
    <t>Naam</t>
  </si>
  <si>
    <t>Postnr</t>
  </si>
  <si>
    <t>Gemeente</t>
  </si>
  <si>
    <t>NIS code</t>
  </si>
  <si>
    <t>TOTAAL AANTAL  verstrekkingen via honoraria chronische  HEMODIALYSE</t>
  </si>
  <si>
    <t xml:space="preserve"> (aantal forfaits hemodial tov aantal honoraria) chron. hemodialyse</t>
  </si>
  <si>
    <t>% verschil</t>
  </si>
  <si>
    <t>hemodialyse thuis</t>
  </si>
  <si>
    <t>autodialyse</t>
  </si>
  <si>
    <t xml:space="preserve">peritoneale dialyse thuis </t>
  </si>
  <si>
    <t>CENTRE HOSPITALIER REGIONAL DE NAMUR</t>
  </si>
  <si>
    <t>NAMUR</t>
  </si>
  <si>
    <t>A.Z. MIDDELHEIM</t>
  </si>
  <si>
    <t>ANTWERPEN</t>
  </si>
  <si>
    <t>HOPITAUX ST.JOSEPH-STE THERESE ET IMTR</t>
  </si>
  <si>
    <t>CHARLEROI - GILLY</t>
  </si>
  <si>
    <t>A.Z. ST.-BLASIUS</t>
  </si>
  <si>
    <t>DENDERMONDE</t>
  </si>
  <si>
    <t>ST. NIKOLAUS HOSPITAL</t>
  </si>
  <si>
    <t>EUPEN</t>
  </si>
  <si>
    <t>A.Z. MARIA MIDDELARES - ST JOZEF</t>
  </si>
  <si>
    <t>GENT</t>
  </si>
  <si>
    <t>C.H.R. PELTZER - LA TOURELLE</t>
  </si>
  <si>
    <t>VERVIERS</t>
  </si>
  <si>
    <t>C.H. DU BOIS DE L'ABBAYE ET DE HESBAYE</t>
  </si>
  <si>
    <t>SERAING</t>
  </si>
  <si>
    <t>CLINIQUE SAINT PIERRE</t>
  </si>
  <si>
    <t>OTTIGNIES</t>
  </si>
  <si>
    <t>FUSIEZIEKENHUIS A.Z. ST. JAN</t>
  </si>
  <si>
    <t>BRUGGE</t>
  </si>
  <si>
    <t>REGIONAAL ZIEKENHUIS JAN YPERMAN</t>
  </si>
  <si>
    <t>IEPER</t>
  </si>
  <si>
    <t>CENTRE HOSPITALIER HUTOIS</t>
  </si>
  <si>
    <t>HUY</t>
  </si>
  <si>
    <t>ASS.HOSP.BXL &amp; SCHAERB. - CHU BRUGMANN</t>
  </si>
  <si>
    <t>BRUXELLES</t>
  </si>
  <si>
    <t>HOPITAUX D'IRIS SUD</t>
  </si>
  <si>
    <t>TURNHOUT</t>
  </si>
  <si>
    <t>CENTRE HOSPITALIER DE TIVOLI</t>
  </si>
  <si>
    <t>LA LOUVIERE</t>
  </si>
  <si>
    <t>H. HARTZIEKENHUIS</t>
  </si>
  <si>
    <t>LIER</t>
  </si>
  <si>
    <t>ST. AUGUSTINUS - ST. CAMILLUS EN</t>
  </si>
  <si>
    <t>WILRIJK</t>
  </si>
  <si>
    <t>ALGEMENE KLINIEK ST. JAN</t>
  </si>
  <si>
    <t>BRUSSEL</t>
  </si>
  <si>
    <t>LES CLINIQUES DE L'EUROPE</t>
  </si>
  <si>
    <t>ROESELARE</t>
  </si>
  <si>
    <t>ONZE LIEVE VROUWZIEKENHUIS</t>
  </si>
  <si>
    <t>AALST</t>
  </si>
  <si>
    <t>A.Z. ST. LUCAS EN ST. JOZEF</t>
  </si>
  <si>
    <t>AKADEMISCH ZIEKENHUIS V.U.B.</t>
  </si>
  <si>
    <t>CENTRE HOSPITALIER DE JOLIMONT - LOBBES</t>
  </si>
  <si>
    <t>HAINE SAINT PAUL</t>
  </si>
  <si>
    <t>HOPITAL UNIVERSITAIRE DES ENFANTS</t>
  </si>
  <si>
    <t>INTERCOMMUN. HOSPITALIERE</t>
  </si>
  <si>
    <t>MARCHE</t>
  </si>
  <si>
    <t>CLINIQUE STE-ELISABETH</t>
  </si>
  <si>
    <t>CENTRE HOSPITALIER DE L'ARDENNE</t>
  </si>
  <si>
    <t>LIBRAMONT</t>
  </si>
  <si>
    <t>VIRGA JESSE ZIEKENHUIS</t>
  </si>
  <si>
    <t>HASSELT</t>
  </si>
  <si>
    <t>CENTRE HOSPITALIER DE MOUSCRON</t>
  </si>
  <si>
    <t>MOUSCRON</t>
  </si>
  <si>
    <t>AZ ST-LUCAS</t>
  </si>
  <si>
    <t>UNIVERSITAIR ZIEKENHUIS ANTWERPEN</t>
  </si>
  <si>
    <t>EDEGEM</t>
  </si>
  <si>
    <t>ACADEMISCHE ZIEKENHUIZEN K.U.L.</t>
  </si>
  <si>
    <t>LEUVEN</t>
  </si>
  <si>
    <t>MONTIGNY LE TILLEUL</t>
  </si>
  <si>
    <t>CENTRE HOSPITALIER INTERREGIONAL</t>
  </si>
  <si>
    <t>ZIEKENHUIS OOST-LIMBURG</t>
  </si>
  <si>
    <t>GENK</t>
  </si>
  <si>
    <t>A.Z. O.L. VROUW VAN GROENINGHE</t>
  </si>
  <si>
    <t>KORTRIJK</t>
  </si>
  <si>
    <t>CLINIQUES UNIVERSITAIRES ST LUC</t>
  </si>
  <si>
    <t>CLINIQUES UNIV. DE BXL</t>
  </si>
  <si>
    <t>A.S.B.L. PROVIDENCE DES MALADES</t>
  </si>
  <si>
    <t>HORNU</t>
  </si>
  <si>
    <t>C.H.R. DE LA CITADELLE</t>
  </si>
  <si>
    <t>LIEGE</t>
  </si>
  <si>
    <t>A.Z. ST. JOZEF</t>
  </si>
  <si>
    <t>MALLE</t>
  </si>
  <si>
    <t>AZ ZUSTERS VAN BARMHARTIGHEID</t>
  </si>
  <si>
    <t>RONSE</t>
  </si>
  <si>
    <t>A.Z. MARIA MIDDELARES</t>
  </si>
  <si>
    <t>SINT NIKLAAS</t>
  </si>
  <si>
    <t>U.Z. GENT</t>
  </si>
  <si>
    <t>FUSIEZIEKENHUIS MONICA (EEUWFEEST)</t>
  </si>
  <si>
    <t>DEURNE</t>
  </si>
  <si>
    <t>V.Z.W. IMELDA</t>
  </si>
  <si>
    <t>BONHEIDEN</t>
  </si>
  <si>
    <t>C.H.U. DU SART TILMAN</t>
  </si>
  <si>
    <t>REGIONAAL ZIEKENHUIS ST TRUDO</t>
  </si>
  <si>
    <t>SINT TRUIDEN</t>
  </si>
  <si>
    <t>TOURNAI</t>
  </si>
  <si>
    <t>SINT ELISABETHZIEKENHUIS</t>
  </si>
  <si>
    <t>A.I.T. DU TOURNAISIS</t>
  </si>
  <si>
    <t>AANTAL PATIENTEN OP 31/12/2017</t>
  </si>
  <si>
    <t>Aantal patienten IN het ziekenhuis (hemo + collectieve autodialyse) op 31/12/2017</t>
  </si>
  <si>
    <t>Aantal patienten met dialyse THUIS op 31/12/2017</t>
  </si>
  <si>
    <t>Totaal aantal patienten op 31/12/2017</t>
  </si>
  <si>
    <t>Aantal transplantaties 2015</t>
  </si>
  <si>
    <t>Aantal transplantaties 2016</t>
  </si>
  <si>
    <t>Aantal transplantaties 2017</t>
  </si>
  <si>
    <t>AANTAL FORFAITS IN 2017</t>
  </si>
  <si>
    <t>C.H.U. ANDRE  VESALE en 718 Charleroi</t>
  </si>
  <si>
    <t xml:space="preserve"> hemodialyse thuis 767734</t>
  </si>
  <si>
    <t>% alternatieve dialyses 2017</t>
  </si>
  <si>
    <t xml:space="preserve"> Collec   autodial 767756</t>
  </si>
  <si>
    <t>collectief dialysecentrum (gehospitaliseerd eigen zh) 767782</t>
  </si>
  <si>
    <t>collectief dialysecentrum (gehospitaliseerd ander zh) 767804</t>
  </si>
  <si>
    <t>Extern  peritoneale thuis  767815-767826</t>
  </si>
  <si>
    <t>Extern  peritoneale thuis  kind 767830-767841</t>
  </si>
  <si>
    <r>
      <t xml:space="preserve">Intern </t>
    </r>
    <r>
      <rPr>
        <b/>
        <sz val="9"/>
        <rFont val="Arial"/>
        <family val="2"/>
      </rPr>
      <t>hemodialyse</t>
    </r>
    <r>
      <rPr>
        <sz val="8"/>
        <rFont val="Arial"/>
        <family val="2"/>
      </rPr>
      <t xml:space="preserve"> ambulant  767594</t>
    </r>
  </si>
  <si>
    <r>
      <t xml:space="preserve">Intern </t>
    </r>
    <r>
      <rPr>
        <b/>
        <sz val="9"/>
        <rFont val="Arial"/>
        <family val="2"/>
      </rPr>
      <t>hemodialyse</t>
    </r>
    <r>
      <rPr>
        <sz val="8"/>
        <rFont val="Arial"/>
        <family val="2"/>
      </rPr>
      <t xml:space="preserve"> ambulant avond/nacht  767616</t>
    </r>
  </si>
  <si>
    <r>
      <t xml:space="preserve">Intern </t>
    </r>
    <r>
      <rPr>
        <b/>
        <sz val="9"/>
        <rFont val="Arial"/>
        <family val="2"/>
      </rPr>
      <t xml:space="preserve">hemodialyse </t>
    </r>
    <r>
      <rPr>
        <sz val="8"/>
        <rFont val="Arial"/>
        <family val="2"/>
      </rPr>
      <t>ambulant gehospit in eigen ZH (50%)    767701</t>
    </r>
  </si>
  <si>
    <r>
      <t xml:space="preserve">Intern </t>
    </r>
    <r>
      <rPr>
        <b/>
        <sz val="9"/>
        <rFont val="Arial"/>
        <family val="2"/>
      </rPr>
      <t xml:space="preserve">hemodialyse </t>
    </r>
    <r>
      <rPr>
        <sz val="8"/>
        <rFont val="Arial"/>
        <family val="2"/>
      </rPr>
      <t>gehospit in ander ZH (100%)  767664</t>
    </r>
  </si>
  <si>
    <r>
      <t xml:space="preserve">Intern </t>
    </r>
    <r>
      <rPr>
        <b/>
        <sz val="9"/>
        <rFont val="Arial"/>
        <family val="2"/>
      </rPr>
      <t>hemodialyse</t>
    </r>
    <r>
      <rPr>
        <sz val="8"/>
        <rFont val="Arial"/>
        <family val="2"/>
      </rPr>
      <t xml:space="preserve"> ambulant kinderen 767631</t>
    </r>
  </si>
  <si>
    <r>
      <t xml:space="preserve">Intern </t>
    </r>
    <r>
      <rPr>
        <b/>
        <sz val="9"/>
        <rFont val="Arial"/>
        <family val="2"/>
      </rPr>
      <t xml:space="preserve">hemodialyse </t>
    </r>
    <r>
      <rPr>
        <sz val="8"/>
        <rFont val="Arial"/>
        <family val="2"/>
      </rPr>
      <t>gehospit in ander ZH kinderen (100%)  767686</t>
    </r>
  </si>
  <si>
    <r>
      <t xml:space="preserve">Intern </t>
    </r>
    <r>
      <rPr>
        <b/>
        <sz val="9"/>
        <rFont val="Arial"/>
        <family val="2"/>
      </rPr>
      <t xml:space="preserve">hemodialyse </t>
    </r>
    <r>
      <rPr>
        <sz val="8"/>
        <rFont val="Arial"/>
        <family val="2"/>
      </rPr>
      <t>ambulant gehospit in eigen ZH (50%) kinderen    767723</t>
    </r>
  </si>
  <si>
    <t>Self-care hemodialyse 767955-767966</t>
  </si>
  <si>
    <t>Hemodialyse in het ziekenhuis 470293-470304</t>
  </si>
  <si>
    <t>Autodialyse 470330-470341</t>
  </si>
  <si>
    <t>Thuisdialyse 470352</t>
  </si>
  <si>
    <t>Self-care hemodialyse 470934-470945</t>
  </si>
  <si>
    <t>Dialyse tijdens de avond/nacht in het ziekenhuis 470315-470326</t>
  </si>
  <si>
    <t>Peritoneale dialyse 470875</t>
  </si>
  <si>
    <t>Kinderen hemodialyse 470890-470901</t>
  </si>
  <si>
    <t>Kinderen peritoneale dialyse 470912</t>
  </si>
  <si>
    <t>hemodialyse in ziekenhuis overdag</t>
  </si>
  <si>
    <t>hemodialyse in ziekenhuis avond/nacht</t>
  </si>
  <si>
    <t>Aantal honoraria hemo dialyse in zh</t>
  </si>
  <si>
    <t>TOTAAL aantal forfaits in ZH</t>
  </si>
  <si>
    <t>AANTAL HONORARIA IN 2017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</si>
</sst>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_-\ &quot;€&quot;;#,##0\-\ &quot;€&quot;"/>
    <numFmt numFmtId="165" formatCode="#,##0_-\ &quot;€&quot;;[Red]#,##0\-\ &quot;€&quot;"/>
    <numFmt numFmtId="166" formatCode="#,##0.00_-\ &quot;€&quot;;#,##0.00\-\ &quot;€&quot;"/>
    <numFmt numFmtId="167" formatCode="#,##0.00_-\ &quot;€&quot;;[Red]#,##0.00\-\ &quot;€&quot;"/>
    <numFmt numFmtId="168" formatCode="_ * #,##0_-\ &quot;€&quot;_ ;_ * #,##0\-\ &quot;€&quot;_ ;_ * &quot;-&quot;_-\ &quot;€&quot;_ ;_ @_ "/>
    <numFmt numFmtId="169" formatCode="_ * #,##0_-\ _€_ ;_ * #,##0\-\ _€_ ;_ * &quot;-&quot;_-\ _€_ ;_ @_ "/>
    <numFmt numFmtId="170" formatCode="_ * #,##0.00_-\ &quot;€&quot;_ ;_ * #,##0.00\-\ &quot;€&quot;_ ;_ * &quot;-&quot;??_-\ &quot;€&quot;_ ;_ @_ "/>
    <numFmt numFmtId="171" formatCode="_ * #,##0.00_-\ _€_ ;_ * #,##0.00\-\ _€_ ;_ * &quot;-&quot;??_-\ _€_ ;_ @_ 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&quot;€&quot;\ #,##0.00"/>
    <numFmt numFmtId="181" formatCode="#,##0.00\ &quot;€&quot;"/>
    <numFmt numFmtId="182" formatCode="#,##0\ &quot;€&quot;"/>
    <numFmt numFmtId="183" formatCode="0.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\ &quot;€&quot;"/>
    <numFmt numFmtId="192" formatCode="#,##0.0"/>
    <numFmt numFmtId="193" formatCode="_ [$€-813]\ * #,##0.00_ ;_ [$€-813]\ * \-#,##0.00_ ;_ [$€-813]\ * &quot;-&quot;??_ ;_ @_ "/>
    <numFmt numFmtId="194" formatCode="#,##0.00_-\ &quot;€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8"/>
      <color indexed="57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" fontId="1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1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1" fontId="5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181" fontId="6" fillId="0" borderId="0" xfId="0" applyNumberFormat="1" applyFont="1" applyFill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4" fontId="1" fillId="33" borderId="10" xfId="0" applyNumberFormat="1" applyFont="1" applyFill="1" applyBorder="1" applyAlignment="1" applyProtection="1">
      <alignment horizontal="center" wrapText="1"/>
      <protection/>
    </xf>
    <xf numFmtId="4" fontId="1" fillId="33" borderId="11" xfId="0" applyNumberFormat="1" applyFont="1" applyFill="1" applyBorder="1" applyAlignment="1" applyProtection="1">
      <alignment horizontal="center" wrapText="1"/>
      <protection/>
    </xf>
    <xf numFmtId="4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vertical="center" wrapText="1"/>
      <protection/>
    </xf>
    <xf numFmtId="1" fontId="0" fillId="0" borderId="13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 locked="0"/>
    </xf>
    <xf numFmtId="10" fontId="1" fillId="0" borderId="0" xfId="56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" fontId="1" fillId="0" borderId="13" xfId="0" applyNumberFormat="1" applyFont="1" applyFill="1" applyBorder="1" applyAlignment="1" applyProtection="1">
      <alignment horizontal="right"/>
      <protection/>
    </xf>
    <xf numFmtId="1" fontId="1" fillId="0" borderId="14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10" fontId="1" fillId="0" borderId="0" xfId="56" applyNumberFormat="1" applyFont="1" applyFill="1" applyBorder="1" applyAlignment="1" applyProtection="1">
      <alignment/>
      <protection/>
    </xf>
    <xf numFmtId="1" fontId="1" fillId="0" borderId="15" xfId="0" applyNumberFormat="1" applyFont="1" applyFill="1" applyBorder="1" applyAlignment="1" applyProtection="1">
      <alignment horizontal="right"/>
      <protection/>
    </xf>
    <xf numFmtId="1" fontId="1" fillId="0" borderId="16" xfId="0" applyNumberFormat="1" applyFont="1" applyFill="1" applyBorder="1" applyAlignment="1" applyProtection="1">
      <alignment horizontal="right"/>
      <protection/>
    </xf>
    <xf numFmtId="1" fontId="1" fillId="0" borderId="17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0" fontId="1" fillId="0" borderId="16" xfId="5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86" fontId="1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1" fontId="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3" fontId="1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Border="1" applyAlignment="1">
      <alignment/>
    </xf>
    <xf numFmtId="1" fontId="1" fillId="0" borderId="18" xfId="0" applyNumberFormat="1" applyFont="1" applyFill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8" borderId="10" xfId="0" applyFont="1" applyFill="1" applyBorder="1" applyAlignment="1">
      <alignment horizontal="center" wrapText="1"/>
    </xf>
    <xf numFmtId="0" fontId="1" fillId="8" borderId="11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 wrapText="1"/>
    </xf>
    <xf numFmtId="4" fontId="1" fillId="34" borderId="10" xfId="0" applyNumberFormat="1" applyFont="1" applyFill="1" applyBorder="1" applyAlignment="1" applyProtection="1">
      <alignment horizontal="center" wrapText="1"/>
      <protection/>
    </xf>
    <xf numFmtId="4" fontId="1" fillId="34" borderId="11" xfId="0" applyNumberFormat="1" applyFont="1" applyFill="1" applyBorder="1" applyAlignment="1" applyProtection="1">
      <alignment horizontal="center" wrapText="1"/>
      <protection/>
    </xf>
    <xf numFmtId="4" fontId="3" fillId="34" borderId="11" xfId="0" applyNumberFormat="1" applyFont="1" applyFill="1" applyBorder="1" applyAlignment="1" applyProtection="1">
      <alignment horizontal="center" wrapText="1"/>
      <protection/>
    </xf>
    <xf numFmtId="1" fontId="1" fillId="0" borderId="19" xfId="0" applyNumberFormat="1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1" fontId="1" fillId="0" borderId="21" xfId="0" applyNumberFormat="1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Fill="1" applyAlignment="1" applyProtection="1">
      <alignment horizontal="right"/>
      <protection/>
    </xf>
    <xf numFmtId="3" fontId="6" fillId="0" borderId="0" xfId="0" applyNumberFormat="1" applyFont="1" applyFill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34"/>
  <sheetViews>
    <sheetView tabSelected="1" zoomScale="110" zoomScaleNormal="110" zoomScalePageLayoutView="0" workbookViewId="0" topLeftCell="A3">
      <pane ySplit="8" topLeftCell="A11" activePane="bottomLeft" state="frozen"/>
      <selection pane="topLeft" activeCell="AL3" sqref="AL3"/>
      <selection pane="bottomLeft" activeCell="Q7" sqref="Q7"/>
    </sheetView>
  </sheetViews>
  <sheetFormatPr defaultColWidth="9.140625" defaultRowHeight="12.75"/>
  <cols>
    <col min="1" max="1" width="11.140625" style="0" customWidth="1"/>
    <col min="2" max="2" width="30.140625" style="0" customWidth="1"/>
    <col min="4" max="4" width="17.00390625" style="0" customWidth="1"/>
    <col min="6" max="6" width="10.00390625" style="53" customWidth="1"/>
    <col min="7" max="7" width="10.00390625" style="0" customWidth="1"/>
    <col min="13" max="13" width="11.140625" style="0" customWidth="1"/>
    <col min="14" max="16" width="12.8515625" style="0" customWidth="1"/>
    <col min="17" max="17" width="12.140625" style="0" customWidth="1"/>
    <col min="18" max="21" width="11.28125" style="0" customWidth="1"/>
    <col min="24" max="27" width="10.8515625" style="0" customWidth="1"/>
    <col min="28" max="28" width="11.00390625" style="0" customWidth="1"/>
    <col min="29" max="29" width="11.140625" style="0" customWidth="1"/>
    <col min="30" max="31" width="11.28125" style="0" customWidth="1"/>
    <col min="32" max="32" width="10.140625" style="0" customWidth="1"/>
    <col min="34" max="34" width="10.7109375" style="0" customWidth="1"/>
    <col min="35" max="35" width="10.57421875" style="0" customWidth="1"/>
    <col min="37" max="38" width="12.140625" style="0" customWidth="1"/>
    <col min="39" max="39" width="11.421875" style="0" customWidth="1"/>
    <col min="42" max="42" width="12.421875" style="0" customWidth="1"/>
    <col min="43" max="43" width="11.421875" style="0" customWidth="1"/>
    <col min="44" max="44" width="11.28125" style="0" customWidth="1"/>
  </cols>
  <sheetData>
    <row r="1" spans="1:41" ht="15.75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3"/>
      <c r="AJ1" s="3"/>
      <c r="AK1" s="3"/>
      <c r="AL1" s="3"/>
      <c r="AM1" s="3"/>
      <c r="AN1" s="3"/>
      <c r="AO1" s="3"/>
    </row>
    <row r="2" spans="1:4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6"/>
      <c r="Y2" s="6"/>
      <c r="Z2" s="6"/>
      <c r="AA2" s="6"/>
      <c r="AB2" s="4"/>
      <c r="AC2" s="1"/>
      <c r="AD2" s="1"/>
      <c r="AE2" s="1"/>
      <c r="AF2" s="1"/>
      <c r="AG2" s="1"/>
      <c r="AH2" s="3"/>
      <c r="AI2" s="3"/>
      <c r="AJ2" s="3"/>
      <c r="AK2" s="3"/>
      <c r="AL2" s="3"/>
      <c r="AM2" s="3"/>
      <c r="AN2" s="3"/>
      <c r="AO2" s="3"/>
    </row>
    <row r="3" spans="1:41" ht="15">
      <c r="A3" s="7"/>
      <c r="B3" s="7"/>
      <c r="C3" s="7"/>
      <c r="D3" s="7"/>
      <c r="E3" s="7"/>
      <c r="F3" s="7"/>
      <c r="G3" s="8" t="s">
        <v>106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 t="s">
        <v>135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9"/>
      <c r="AI3" s="9"/>
      <c r="AJ3" s="9"/>
      <c r="AK3" s="9"/>
      <c r="AL3" s="9"/>
      <c r="AM3" s="9"/>
      <c r="AN3" s="9"/>
      <c r="AO3" s="9"/>
    </row>
    <row r="4" spans="1:41" ht="18.75" customHeight="1">
      <c r="A4" s="10"/>
      <c r="B4" s="7"/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9"/>
      <c r="AI4" s="9"/>
      <c r="AJ4" s="9"/>
      <c r="AK4" s="9"/>
      <c r="AL4" s="9"/>
      <c r="AM4" s="9"/>
      <c r="AN4" s="9"/>
      <c r="AO4" s="9"/>
    </row>
    <row r="5" spans="1:41" ht="18.75" customHeight="1">
      <c r="A5" s="10"/>
      <c r="B5" s="7"/>
      <c r="C5" s="7"/>
      <c r="D5" s="7"/>
      <c r="E5" s="7"/>
      <c r="F5" s="7"/>
      <c r="G5" s="76"/>
      <c r="H5" s="76"/>
      <c r="I5" s="76"/>
      <c r="J5" s="76"/>
      <c r="K5" s="77"/>
      <c r="L5" s="77"/>
      <c r="M5" s="7"/>
      <c r="N5" s="7"/>
      <c r="O5" s="7"/>
      <c r="P5" s="7"/>
      <c r="Q5" s="7"/>
      <c r="R5" s="7"/>
      <c r="S5" s="7"/>
      <c r="T5" s="7"/>
      <c r="U5" s="7"/>
      <c r="V5" s="11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9"/>
      <c r="AI5" s="9"/>
      <c r="AJ5" s="9"/>
      <c r="AK5" s="9"/>
      <c r="AL5" s="9"/>
      <c r="AM5" s="9"/>
      <c r="AN5" s="9"/>
      <c r="AO5" s="9"/>
    </row>
    <row r="6" spans="1:41" ht="12.75">
      <c r="A6" s="1"/>
      <c r="B6" s="1"/>
      <c r="C6" s="1"/>
      <c r="D6" s="1"/>
      <c r="E6" s="1"/>
      <c r="F6" s="52"/>
      <c r="G6" s="78"/>
      <c r="H6" s="78"/>
      <c r="I6" s="78"/>
      <c r="J6" s="78"/>
      <c r="K6" s="78"/>
      <c r="L6" s="78"/>
      <c r="M6" s="7"/>
      <c r="N6" s="7"/>
      <c r="O6" s="7"/>
      <c r="P6" s="7"/>
      <c r="Q6" s="7"/>
      <c r="R6" s="7"/>
      <c r="S6" s="7"/>
      <c r="T6" s="7"/>
      <c r="U6" s="7"/>
      <c r="V6" s="12"/>
      <c r="W6" s="12"/>
      <c r="X6" s="12"/>
      <c r="Y6" s="12"/>
      <c r="Z6" s="12"/>
      <c r="AA6" s="12"/>
      <c r="AB6" s="12"/>
      <c r="AC6" s="12"/>
      <c r="AD6" s="7"/>
      <c r="AE6" s="7"/>
      <c r="AF6" s="7"/>
      <c r="AG6" s="7"/>
      <c r="AH6" s="3"/>
      <c r="AI6" s="3"/>
      <c r="AJ6" s="3"/>
      <c r="AK6" s="3"/>
      <c r="AL6" s="3"/>
      <c r="AM6" s="3"/>
      <c r="AN6" s="3"/>
      <c r="AO6" s="3"/>
    </row>
    <row r="7" spans="1:41" ht="12.75">
      <c r="A7" s="4"/>
      <c r="B7" s="4"/>
      <c r="C7" s="4"/>
      <c r="D7" s="4"/>
      <c r="E7" s="4"/>
      <c r="F7" s="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6"/>
      <c r="AI7" s="6"/>
      <c r="AJ7" s="6"/>
      <c r="AK7" s="6"/>
      <c r="AL7" s="6"/>
      <c r="AM7" s="6"/>
      <c r="AN7" s="6"/>
      <c r="AO7" s="6"/>
    </row>
    <row r="8" spans="1:41" ht="13.5" thickBot="1">
      <c r="A8" s="1"/>
      <c r="B8" s="1"/>
      <c r="C8" s="1"/>
      <c r="D8" s="1"/>
      <c r="E8" s="1"/>
      <c r="F8" s="7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3" ht="13.5" thickBot="1">
      <c r="A9" s="4"/>
      <c r="B9" s="4"/>
      <c r="C9" s="4"/>
      <c r="D9" s="4"/>
      <c r="E9" s="4"/>
      <c r="F9" s="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5" t="s">
        <v>99</v>
      </c>
      <c r="AI9" s="16"/>
      <c r="AJ9" s="16"/>
      <c r="AK9" s="16"/>
      <c r="AL9" s="16"/>
      <c r="AM9" s="16"/>
      <c r="AN9" s="16"/>
      <c r="AO9" s="16"/>
      <c r="AP9" s="54"/>
      <c r="AQ9" s="53"/>
    </row>
    <row r="10" spans="1:94" ht="91.5" thickBot="1">
      <c r="A10" s="17" t="s">
        <v>0</v>
      </c>
      <c r="B10" s="18" t="s">
        <v>1</v>
      </c>
      <c r="C10" s="18" t="s">
        <v>2</v>
      </c>
      <c r="D10" s="18" t="s">
        <v>3</v>
      </c>
      <c r="E10" s="19" t="s">
        <v>4</v>
      </c>
      <c r="F10" s="19" t="s">
        <v>109</v>
      </c>
      <c r="G10" s="64" t="s">
        <v>108</v>
      </c>
      <c r="H10" s="65" t="s">
        <v>110</v>
      </c>
      <c r="I10" s="65" t="s">
        <v>111</v>
      </c>
      <c r="J10" s="65" t="s">
        <v>112</v>
      </c>
      <c r="K10" s="65" t="s">
        <v>113</v>
      </c>
      <c r="L10" s="65" t="s">
        <v>114</v>
      </c>
      <c r="M10" s="65" t="s">
        <v>115</v>
      </c>
      <c r="N10" s="65" t="s">
        <v>116</v>
      </c>
      <c r="O10" s="66" t="s">
        <v>117</v>
      </c>
      <c r="P10" s="65" t="s">
        <v>118</v>
      </c>
      <c r="Q10" s="65" t="s">
        <v>119</v>
      </c>
      <c r="R10" s="65" t="s">
        <v>120</v>
      </c>
      <c r="S10" s="66" t="s">
        <v>121</v>
      </c>
      <c r="T10" s="66" t="s">
        <v>122</v>
      </c>
      <c r="U10" s="65" t="s">
        <v>134</v>
      </c>
      <c r="V10" s="67" t="s">
        <v>123</v>
      </c>
      <c r="W10" s="68" t="s">
        <v>124</v>
      </c>
      <c r="X10" s="69" t="s">
        <v>125</v>
      </c>
      <c r="Y10" s="69" t="s">
        <v>126</v>
      </c>
      <c r="Z10" s="69" t="s">
        <v>127</v>
      </c>
      <c r="AA10" s="69" t="s">
        <v>128</v>
      </c>
      <c r="AB10" s="69" t="s">
        <v>129</v>
      </c>
      <c r="AC10" s="69" t="s">
        <v>130</v>
      </c>
      <c r="AD10" s="17" t="s">
        <v>5</v>
      </c>
      <c r="AE10" s="18" t="s">
        <v>133</v>
      </c>
      <c r="AF10" s="18" t="s">
        <v>6</v>
      </c>
      <c r="AG10" s="18" t="s">
        <v>7</v>
      </c>
      <c r="AH10" s="20" t="s">
        <v>8</v>
      </c>
      <c r="AI10" s="20" t="s">
        <v>9</v>
      </c>
      <c r="AJ10" s="20" t="s">
        <v>10</v>
      </c>
      <c r="AK10" s="20" t="s">
        <v>131</v>
      </c>
      <c r="AL10" s="20" t="s">
        <v>132</v>
      </c>
      <c r="AM10" s="20" t="s">
        <v>100</v>
      </c>
      <c r="AN10" s="20" t="s">
        <v>101</v>
      </c>
      <c r="AO10" s="20" t="s">
        <v>102</v>
      </c>
      <c r="AP10" s="20" t="s">
        <v>103</v>
      </c>
      <c r="AQ10" s="20" t="s">
        <v>104</v>
      </c>
      <c r="AR10" s="20" t="s">
        <v>105</v>
      </c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</row>
    <row r="11" spans="1:44" s="49" customFormat="1" ht="13.5" thickBot="1">
      <c r="A11" s="21">
        <v>71000634</v>
      </c>
      <c r="B11" s="22" t="s">
        <v>11</v>
      </c>
      <c r="C11" s="22">
        <v>5000</v>
      </c>
      <c r="D11" s="22" t="s">
        <v>12</v>
      </c>
      <c r="E11" s="23">
        <v>92094</v>
      </c>
      <c r="F11" s="25">
        <f>ROUND((((G11+H11+I11+J11+N11+T11)/156)+((K11+L11)/365)+(AR11/2)+AQ11+AP11)/(((G11+H11+I11+J11+N11+T11)/156)+((K11+L11)/365)+(AR11/2)+AQ11+AP11+((M11+O11+P11+Q11+R11+S11)/156)),4)</f>
        <v>0.5207</v>
      </c>
      <c r="G11" s="48">
        <v>0</v>
      </c>
      <c r="H11" s="48">
        <v>4514</v>
      </c>
      <c r="I11" s="48">
        <v>7</v>
      </c>
      <c r="J11" s="48">
        <v>0</v>
      </c>
      <c r="K11" s="48">
        <v>1781</v>
      </c>
      <c r="L11" s="48">
        <v>0</v>
      </c>
      <c r="M11" s="48">
        <v>5792</v>
      </c>
      <c r="N11" s="48">
        <v>0</v>
      </c>
      <c r="O11" s="48">
        <v>865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f>M11+N11+O11+P11+Q11+R11+S11</f>
        <v>6657</v>
      </c>
      <c r="V11" s="48">
        <v>6664</v>
      </c>
      <c r="W11" s="48">
        <v>4520</v>
      </c>
      <c r="X11" s="48">
        <v>0</v>
      </c>
      <c r="Y11" s="48">
        <v>0</v>
      </c>
      <c r="Z11" s="48">
        <v>0</v>
      </c>
      <c r="AA11" s="48">
        <v>1761</v>
      </c>
      <c r="AB11" s="48">
        <v>0</v>
      </c>
      <c r="AC11" s="48">
        <v>0</v>
      </c>
      <c r="AD11" s="73">
        <f>SUM(V11:AC11)</f>
        <v>12945</v>
      </c>
      <c r="AE11" s="74">
        <f>V11+Z11+AB11</f>
        <v>6664</v>
      </c>
      <c r="AF11" s="24">
        <f>AE11-U11</f>
        <v>7</v>
      </c>
      <c r="AG11" s="25">
        <f aca="true" t="shared" si="0" ref="AG11:AG61">+AF11/AD11</f>
        <v>0.0005407493240633449</v>
      </c>
      <c r="AH11" s="48">
        <v>0</v>
      </c>
      <c r="AI11" s="48">
        <v>25</v>
      </c>
      <c r="AJ11" s="48">
        <v>4</v>
      </c>
      <c r="AK11" s="48">
        <v>51</v>
      </c>
      <c r="AL11" s="48">
        <v>0</v>
      </c>
      <c r="AM11" s="57">
        <f>AI11+AK11+AL11</f>
        <v>76</v>
      </c>
      <c r="AN11" s="26">
        <f>AH11+AJ11</f>
        <v>4</v>
      </c>
      <c r="AO11" s="61">
        <f aca="true" t="shared" si="1" ref="AO11:AO42">AM11+AN11</f>
        <v>80</v>
      </c>
      <c r="AP11" s="48">
        <v>3</v>
      </c>
      <c r="AQ11" s="48">
        <v>6</v>
      </c>
      <c r="AR11" s="48">
        <v>7</v>
      </c>
    </row>
    <row r="12" spans="1:88" s="27" customFormat="1" ht="13.5" thickBot="1">
      <c r="A12" s="21">
        <v>71000931</v>
      </c>
      <c r="B12" s="22" t="s">
        <v>13</v>
      </c>
      <c r="C12" s="22">
        <v>2020</v>
      </c>
      <c r="D12" s="22" t="s">
        <v>14</v>
      </c>
      <c r="E12" s="23">
        <v>11002</v>
      </c>
      <c r="F12" s="25">
        <f aca="true" t="shared" si="2" ref="F12:F63">ROUND((((G12+H12+I12+J12+N12+T12)/156)+((K12+L12)/365)+(AR12/2)+AQ12+AP12)/(((G12+H12+I12+J12+N12+T12)/156)+((K12+L12)/365)+(AR12/2)+AQ12+AP12+((M12+O12+P12+Q12+R12+S12)/156)),4)</f>
        <v>0.4255</v>
      </c>
      <c r="G12" s="48">
        <v>0</v>
      </c>
      <c r="H12" s="48">
        <v>6014</v>
      </c>
      <c r="I12" s="48">
        <v>0</v>
      </c>
      <c r="J12" s="48">
        <v>10</v>
      </c>
      <c r="K12" s="48">
        <v>10217</v>
      </c>
      <c r="L12" s="48">
        <v>0</v>
      </c>
      <c r="M12" s="48">
        <v>23008</v>
      </c>
      <c r="N12" s="48">
        <v>1560</v>
      </c>
      <c r="O12" s="48">
        <v>2603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f aca="true" t="shared" si="3" ref="U12:U61">M12+N12+O12+P12+Q12+R12+S12</f>
        <v>27171</v>
      </c>
      <c r="V12" s="48">
        <v>25335</v>
      </c>
      <c r="W12" s="48">
        <v>6014</v>
      </c>
      <c r="X12" s="48">
        <v>0</v>
      </c>
      <c r="Y12" s="48">
        <v>0</v>
      </c>
      <c r="Z12" s="48">
        <v>1560</v>
      </c>
      <c r="AA12" s="48">
        <v>9810</v>
      </c>
      <c r="AB12" s="48">
        <v>0</v>
      </c>
      <c r="AC12" s="48">
        <v>0</v>
      </c>
      <c r="AD12" s="73">
        <f aca="true" t="shared" si="4" ref="AD12:AD61">SUM(V12:AC12)</f>
        <v>42719</v>
      </c>
      <c r="AE12" s="74">
        <f aca="true" t="shared" si="5" ref="AE12:AE55">V12+Z12+AB12</f>
        <v>26895</v>
      </c>
      <c r="AF12" s="24">
        <f aca="true" t="shared" si="6" ref="AF12:AF61">AE12-U12</f>
        <v>-276</v>
      </c>
      <c r="AG12" s="25">
        <f t="shared" si="0"/>
        <v>-0.006460825393852852</v>
      </c>
      <c r="AH12" s="48">
        <v>0</v>
      </c>
      <c r="AI12" s="48">
        <v>39</v>
      </c>
      <c r="AJ12" s="48">
        <v>28</v>
      </c>
      <c r="AK12" s="48">
        <v>160</v>
      </c>
      <c r="AL12" s="48">
        <v>10</v>
      </c>
      <c r="AM12" s="57">
        <f aca="true" t="shared" si="7" ref="AM12:AM63">AI12+AK12+AL12</f>
        <v>209</v>
      </c>
      <c r="AN12" s="26">
        <f aca="true" t="shared" si="8" ref="AN12:AN63">AH12+AJ12</f>
        <v>28</v>
      </c>
      <c r="AO12" s="61">
        <f t="shared" si="1"/>
        <v>237</v>
      </c>
      <c r="AP12" s="48">
        <v>19</v>
      </c>
      <c r="AQ12" s="48">
        <v>18</v>
      </c>
      <c r="AR12" s="48">
        <v>16</v>
      </c>
      <c r="CJ12" s="55"/>
    </row>
    <row r="13" spans="1:44" s="27" customFormat="1" ht="13.5" thickBot="1">
      <c r="A13" s="21">
        <v>71001030</v>
      </c>
      <c r="B13" s="22" t="s">
        <v>15</v>
      </c>
      <c r="C13" s="22">
        <v>6060</v>
      </c>
      <c r="D13" s="22" t="s">
        <v>16</v>
      </c>
      <c r="E13" s="23">
        <v>52011</v>
      </c>
      <c r="F13" s="25">
        <f t="shared" si="2"/>
        <v>0.415</v>
      </c>
      <c r="G13" s="48">
        <v>180</v>
      </c>
      <c r="H13" s="48">
        <v>5946</v>
      </c>
      <c r="I13" s="48">
        <v>75</v>
      </c>
      <c r="J13" s="48">
        <v>0</v>
      </c>
      <c r="K13" s="48">
        <v>2064</v>
      </c>
      <c r="L13" s="48">
        <v>0</v>
      </c>
      <c r="M13" s="48">
        <v>16150</v>
      </c>
      <c r="N13" s="48">
        <v>0</v>
      </c>
      <c r="O13" s="48">
        <v>1202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f t="shared" si="3"/>
        <v>17352</v>
      </c>
      <c r="V13" s="48">
        <v>17333</v>
      </c>
      <c r="W13" s="48">
        <v>6022</v>
      </c>
      <c r="X13" s="48">
        <v>180</v>
      </c>
      <c r="Y13" s="48">
        <v>0</v>
      </c>
      <c r="Z13" s="48">
        <v>0</v>
      </c>
      <c r="AA13" s="48">
        <v>1904</v>
      </c>
      <c r="AB13" s="48">
        <v>0</v>
      </c>
      <c r="AC13" s="48">
        <v>0</v>
      </c>
      <c r="AD13" s="73">
        <f t="shared" si="4"/>
        <v>25439</v>
      </c>
      <c r="AE13" s="74">
        <f t="shared" si="5"/>
        <v>17333</v>
      </c>
      <c r="AF13" s="24">
        <f t="shared" si="6"/>
        <v>-19</v>
      </c>
      <c r="AG13" s="25">
        <f t="shared" si="0"/>
        <v>-0.0007468847045874444</v>
      </c>
      <c r="AH13" s="48">
        <v>1</v>
      </c>
      <c r="AI13" s="48">
        <v>43</v>
      </c>
      <c r="AJ13" s="48">
        <v>3</v>
      </c>
      <c r="AK13" s="48">
        <v>120</v>
      </c>
      <c r="AL13" s="48">
        <v>0</v>
      </c>
      <c r="AM13" s="57">
        <f t="shared" si="7"/>
        <v>163</v>
      </c>
      <c r="AN13" s="26">
        <f t="shared" si="8"/>
        <v>4</v>
      </c>
      <c r="AO13" s="61">
        <f t="shared" si="1"/>
        <v>167</v>
      </c>
      <c r="AP13" s="48">
        <v>16</v>
      </c>
      <c r="AQ13" s="48">
        <v>13</v>
      </c>
      <c r="AR13" s="48">
        <v>9</v>
      </c>
    </row>
    <row r="14" spans="1:44" s="27" customFormat="1" ht="13.5" thickBot="1">
      <c r="A14" s="21">
        <v>71001228</v>
      </c>
      <c r="B14" s="22" t="s">
        <v>17</v>
      </c>
      <c r="C14" s="22">
        <v>9200</v>
      </c>
      <c r="D14" s="22" t="s">
        <v>18</v>
      </c>
      <c r="E14" s="23">
        <v>42006</v>
      </c>
      <c r="F14" s="25">
        <f t="shared" si="2"/>
        <v>0.5136</v>
      </c>
      <c r="G14" s="48">
        <v>194</v>
      </c>
      <c r="H14" s="48">
        <v>6235</v>
      </c>
      <c r="I14" s="48">
        <v>119</v>
      </c>
      <c r="J14" s="48">
        <v>0</v>
      </c>
      <c r="K14" s="48">
        <v>2181</v>
      </c>
      <c r="L14" s="48">
        <v>0</v>
      </c>
      <c r="M14" s="48">
        <v>7674</v>
      </c>
      <c r="N14" s="48">
        <v>0</v>
      </c>
      <c r="O14" s="48">
        <v>369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f t="shared" si="3"/>
        <v>8043</v>
      </c>
      <c r="V14" s="48">
        <v>8043</v>
      </c>
      <c r="W14" s="48">
        <v>6354</v>
      </c>
      <c r="X14" s="48">
        <v>194</v>
      </c>
      <c r="Y14" s="48">
        <v>0</v>
      </c>
      <c r="Z14" s="48">
        <v>0</v>
      </c>
      <c r="AA14" s="48">
        <v>2181</v>
      </c>
      <c r="AB14" s="48">
        <v>0</v>
      </c>
      <c r="AC14" s="48">
        <v>0</v>
      </c>
      <c r="AD14" s="73">
        <f t="shared" si="4"/>
        <v>16772</v>
      </c>
      <c r="AE14" s="74">
        <f t="shared" si="5"/>
        <v>8043</v>
      </c>
      <c r="AF14" s="24">
        <f t="shared" si="6"/>
        <v>0</v>
      </c>
      <c r="AG14" s="25">
        <f t="shared" si="0"/>
        <v>0</v>
      </c>
      <c r="AH14" s="48">
        <v>1</v>
      </c>
      <c r="AI14" s="48">
        <v>38</v>
      </c>
      <c r="AJ14" s="48">
        <v>6</v>
      </c>
      <c r="AK14" s="48">
        <v>51</v>
      </c>
      <c r="AL14" s="48">
        <v>0</v>
      </c>
      <c r="AM14" s="57">
        <f t="shared" si="7"/>
        <v>89</v>
      </c>
      <c r="AN14" s="26">
        <f t="shared" si="8"/>
        <v>7</v>
      </c>
      <c r="AO14" s="61">
        <f t="shared" si="1"/>
        <v>96</v>
      </c>
      <c r="AP14" s="48">
        <v>3</v>
      </c>
      <c r="AQ14" s="48">
        <v>2</v>
      </c>
      <c r="AR14" s="48">
        <v>3</v>
      </c>
    </row>
    <row r="15" spans="1:44" s="27" customFormat="1" ht="13.5" thickBot="1">
      <c r="A15" s="21">
        <v>71001525</v>
      </c>
      <c r="B15" s="22" t="s">
        <v>19</v>
      </c>
      <c r="C15" s="22">
        <v>4700</v>
      </c>
      <c r="D15" s="22" t="s">
        <v>20</v>
      </c>
      <c r="E15" s="23">
        <v>63023</v>
      </c>
      <c r="F15" s="25">
        <f t="shared" si="2"/>
        <v>0.1236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3036</v>
      </c>
      <c r="N15" s="48">
        <v>0</v>
      </c>
      <c r="O15" s="48">
        <v>282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f t="shared" si="3"/>
        <v>3318</v>
      </c>
      <c r="V15" s="48">
        <v>3151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73">
        <f t="shared" si="4"/>
        <v>3151</v>
      </c>
      <c r="AE15" s="74">
        <f t="shared" si="5"/>
        <v>3151</v>
      </c>
      <c r="AF15" s="24">
        <f t="shared" si="6"/>
        <v>-167</v>
      </c>
      <c r="AG15" s="25">
        <f t="shared" si="0"/>
        <v>-0.052999047921294826</v>
      </c>
      <c r="AH15" s="48">
        <v>0</v>
      </c>
      <c r="AI15" s="48">
        <v>0</v>
      </c>
      <c r="AJ15" s="48">
        <v>0</v>
      </c>
      <c r="AK15" s="48">
        <v>23</v>
      </c>
      <c r="AL15" s="48">
        <v>0</v>
      </c>
      <c r="AM15" s="57">
        <f t="shared" si="7"/>
        <v>23</v>
      </c>
      <c r="AN15" s="26">
        <f t="shared" si="8"/>
        <v>0</v>
      </c>
      <c r="AO15" s="61">
        <f t="shared" si="1"/>
        <v>23</v>
      </c>
      <c r="AP15" s="48">
        <v>1</v>
      </c>
      <c r="AQ15" s="48">
        <v>1</v>
      </c>
      <c r="AR15" s="48">
        <v>2</v>
      </c>
    </row>
    <row r="16" spans="1:44" s="27" customFormat="1" ht="13.5" thickBot="1">
      <c r="A16" s="21">
        <v>71001723</v>
      </c>
      <c r="B16" s="22" t="s">
        <v>21</v>
      </c>
      <c r="C16" s="22">
        <v>9000</v>
      </c>
      <c r="D16" s="22" t="s">
        <v>22</v>
      </c>
      <c r="E16" s="23">
        <v>44021</v>
      </c>
      <c r="F16" s="25">
        <f t="shared" si="2"/>
        <v>0.3843</v>
      </c>
      <c r="G16" s="48">
        <v>0</v>
      </c>
      <c r="H16" s="48">
        <v>6885</v>
      </c>
      <c r="I16" s="48">
        <v>124</v>
      </c>
      <c r="J16" s="48">
        <v>42</v>
      </c>
      <c r="K16" s="48">
        <v>2195</v>
      </c>
      <c r="L16" s="48">
        <v>0</v>
      </c>
      <c r="M16" s="48">
        <v>14918</v>
      </c>
      <c r="N16" s="48">
        <v>0</v>
      </c>
      <c r="O16" s="48">
        <v>884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f t="shared" si="3"/>
        <v>15802</v>
      </c>
      <c r="V16" s="48">
        <v>15821</v>
      </c>
      <c r="W16" s="48">
        <v>7087</v>
      </c>
      <c r="X16" s="48">
        <v>0</v>
      </c>
      <c r="Y16" s="48">
        <v>0</v>
      </c>
      <c r="Z16" s="48">
        <v>0</v>
      </c>
      <c r="AA16" s="48">
        <v>2158</v>
      </c>
      <c r="AB16" s="48">
        <v>0</v>
      </c>
      <c r="AC16" s="48">
        <v>0</v>
      </c>
      <c r="AD16" s="73">
        <f t="shared" si="4"/>
        <v>25066</v>
      </c>
      <c r="AE16" s="74">
        <f t="shared" si="5"/>
        <v>15821</v>
      </c>
      <c r="AF16" s="24">
        <f t="shared" si="6"/>
        <v>19</v>
      </c>
      <c r="AG16" s="25">
        <f t="shared" si="0"/>
        <v>0.0007579988829490146</v>
      </c>
      <c r="AH16" s="48">
        <v>0</v>
      </c>
      <c r="AI16" s="48">
        <v>54</v>
      </c>
      <c r="AJ16" s="48">
        <v>5</v>
      </c>
      <c r="AK16" s="48">
        <v>99</v>
      </c>
      <c r="AL16" s="48">
        <v>0</v>
      </c>
      <c r="AM16" s="57">
        <f t="shared" si="7"/>
        <v>153</v>
      </c>
      <c r="AN16" s="26">
        <f t="shared" si="8"/>
        <v>5</v>
      </c>
      <c r="AO16" s="61">
        <f t="shared" si="1"/>
        <v>158</v>
      </c>
      <c r="AP16" s="48">
        <v>4</v>
      </c>
      <c r="AQ16" s="48">
        <v>6</v>
      </c>
      <c r="AR16" s="48">
        <v>4</v>
      </c>
    </row>
    <row r="17" spans="1:44" s="27" customFormat="1" ht="13.5" thickBot="1">
      <c r="A17" s="21">
        <v>71002020</v>
      </c>
      <c r="B17" s="22" t="s">
        <v>23</v>
      </c>
      <c r="C17" s="22">
        <v>4800</v>
      </c>
      <c r="D17" s="22" t="s">
        <v>24</v>
      </c>
      <c r="E17" s="23">
        <v>63079</v>
      </c>
      <c r="F17" s="25">
        <f t="shared" si="2"/>
        <v>0.4441</v>
      </c>
      <c r="G17" s="48">
        <v>185</v>
      </c>
      <c r="H17" s="48">
        <v>5347</v>
      </c>
      <c r="I17" s="48">
        <v>134</v>
      </c>
      <c r="J17" s="48">
        <v>26</v>
      </c>
      <c r="K17" s="48">
        <v>2755</v>
      </c>
      <c r="L17" s="48">
        <v>0</v>
      </c>
      <c r="M17" s="48">
        <v>11977</v>
      </c>
      <c r="N17" s="48">
        <v>0</v>
      </c>
      <c r="O17" s="48">
        <v>0</v>
      </c>
      <c r="P17" s="48">
        <v>662</v>
      </c>
      <c r="Q17" s="48">
        <v>254</v>
      </c>
      <c r="R17" s="48">
        <v>0</v>
      </c>
      <c r="S17" s="48">
        <v>0</v>
      </c>
      <c r="T17" s="48">
        <v>0</v>
      </c>
      <c r="U17" s="48">
        <f t="shared" si="3"/>
        <v>12893</v>
      </c>
      <c r="V17" s="48">
        <v>12890</v>
      </c>
      <c r="W17" s="48">
        <v>5507</v>
      </c>
      <c r="X17" s="48">
        <v>175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73">
        <f t="shared" si="4"/>
        <v>18572</v>
      </c>
      <c r="AE17" s="74">
        <f t="shared" si="5"/>
        <v>12890</v>
      </c>
      <c r="AF17" s="24">
        <f t="shared" si="6"/>
        <v>-3</v>
      </c>
      <c r="AG17" s="25">
        <f t="shared" si="0"/>
        <v>-0.00016153349127719148</v>
      </c>
      <c r="AH17" s="48">
        <v>4</v>
      </c>
      <c r="AI17" s="48">
        <v>41</v>
      </c>
      <c r="AJ17" s="48">
        <v>9</v>
      </c>
      <c r="AK17" s="48">
        <v>95</v>
      </c>
      <c r="AL17" s="48">
        <v>0</v>
      </c>
      <c r="AM17" s="57">
        <f t="shared" si="7"/>
        <v>136</v>
      </c>
      <c r="AN17" s="26">
        <f t="shared" si="8"/>
        <v>13</v>
      </c>
      <c r="AO17" s="61">
        <f t="shared" si="1"/>
        <v>149</v>
      </c>
      <c r="AP17" s="48">
        <v>8</v>
      </c>
      <c r="AQ17" s="48">
        <v>11</v>
      </c>
      <c r="AR17" s="48">
        <v>6</v>
      </c>
    </row>
    <row r="18" spans="1:44" s="27" customFormat="1" ht="13.5" thickBot="1">
      <c r="A18" s="21">
        <v>71004295</v>
      </c>
      <c r="B18" s="22" t="s">
        <v>25</v>
      </c>
      <c r="C18" s="22">
        <v>4100</v>
      </c>
      <c r="D18" s="22" t="s">
        <v>26</v>
      </c>
      <c r="E18" s="23">
        <v>62096</v>
      </c>
      <c r="F18" s="25">
        <f t="shared" si="2"/>
        <v>0.4561</v>
      </c>
      <c r="G18" s="48">
        <v>0</v>
      </c>
      <c r="H18" s="48">
        <v>4952</v>
      </c>
      <c r="I18" s="48">
        <v>225</v>
      </c>
      <c r="J18" s="48">
        <v>0</v>
      </c>
      <c r="K18" s="48">
        <v>573</v>
      </c>
      <c r="L18" s="48">
        <v>0</v>
      </c>
      <c r="M18" s="48">
        <v>7496</v>
      </c>
      <c r="N18" s="48">
        <v>0</v>
      </c>
      <c r="O18" s="48">
        <v>737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f t="shared" si="3"/>
        <v>8233</v>
      </c>
      <c r="V18" s="48">
        <v>8233</v>
      </c>
      <c r="W18" s="48">
        <v>5177</v>
      </c>
      <c r="X18" s="48">
        <v>0</v>
      </c>
      <c r="Y18" s="48">
        <v>0</v>
      </c>
      <c r="Z18" s="48">
        <v>0</v>
      </c>
      <c r="AA18" s="48">
        <v>536</v>
      </c>
      <c r="AB18" s="48">
        <v>0</v>
      </c>
      <c r="AC18" s="48">
        <v>0</v>
      </c>
      <c r="AD18" s="73">
        <f t="shared" si="4"/>
        <v>13946</v>
      </c>
      <c r="AE18" s="74">
        <f t="shared" si="5"/>
        <v>8233</v>
      </c>
      <c r="AF18" s="24">
        <f t="shared" si="6"/>
        <v>0</v>
      </c>
      <c r="AG18" s="25">
        <f t="shared" si="0"/>
        <v>0</v>
      </c>
      <c r="AH18" s="48">
        <v>0</v>
      </c>
      <c r="AI18" s="48">
        <v>38</v>
      </c>
      <c r="AJ18" s="48">
        <v>1</v>
      </c>
      <c r="AK18" s="48">
        <v>47</v>
      </c>
      <c r="AL18" s="48">
        <v>0</v>
      </c>
      <c r="AM18" s="57">
        <f t="shared" si="7"/>
        <v>85</v>
      </c>
      <c r="AN18" s="26">
        <f t="shared" si="8"/>
        <v>1</v>
      </c>
      <c r="AO18" s="61">
        <f t="shared" si="1"/>
        <v>86</v>
      </c>
      <c r="AP18" s="48">
        <v>5</v>
      </c>
      <c r="AQ18" s="48">
        <v>2</v>
      </c>
      <c r="AR18" s="48">
        <v>5</v>
      </c>
    </row>
    <row r="19" spans="1:44" s="27" customFormat="1" ht="13.5" thickBot="1">
      <c r="A19" s="21">
        <v>71004394</v>
      </c>
      <c r="B19" s="22" t="s">
        <v>27</v>
      </c>
      <c r="C19" s="22">
        <v>1340</v>
      </c>
      <c r="D19" s="22" t="s">
        <v>28</v>
      </c>
      <c r="E19" s="23">
        <v>25121</v>
      </c>
      <c r="F19" s="25">
        <f t="shared" si="2"/>
        <v>0.493</v>
      </c>
      <c r="G19" s="48">
        <v>0</v>
      </c>
      <c r="H19" s="48">
        <v>7435</v>
      </c>
      <c r="I19" s="48">
        <v>0</v>
      </c>
      <c r="J19" s="48">
        <v>0</v>
      </c>
      <c r="K19" s="48">
        <v>1540</v>
      </c>
      <c r="L19" s="48">
        <v>0</v>
      </c>
      <c r="M19" s="48">
        <v>10197</v>
      </c>
      <c r="N19" s="48">
        <v>0</v>
      </c>
      <c r="O19" s="48">
        <v>613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f t="shared" si="3"/>
        <v>10810</v>
      </c>
      <c r="V19" s="48">
        <v>10810</v>
      </c>
      <c r="W19" s="48">
        <v>7435</v>
      </c>
      <c r="X19" s="48">
        <v>0</v>
      </c>
      <c r="Y19" s="48">
        <v>0</v>
      </c>
      <c r="Z19" s="48">
        <v>0</v>
      </c>
      <c r="AA19" s="48">
        <v>1540</v>
      </c>
      <c r="AB19" s="48">
        <v>0</v>
      </c>
      <c r="AC19" s="48">
        <v>0</v>
      </c>
      <c r="AD19" s="73">
        <f t="shared" si="4"/>
        <v>19785</v>
      </c>
      <c r="AE19" s="74">
        <f t="shared" si="5"/>
        <v>10810</v>
      </c>
      <c r="AF19" s="24">
        <f t="shared" si="6"/>
        <v>0</v>
      </c>
      <c r="AG19" s="25">
        <f t="shared" si="0"/>
        <v>0</v>
      </c>
      <c r="AH19" s="48">
        <v>0</v>
      </c>
      <c r="AI19" s="48">
        <v>48</v>
      </c>
      <c r="AJ19" s="48">
        <v>4.5</v>
      </c>
      <c r="AK19" s="48">
        <v>69.3</v>
      </c>
      <c r="AL19" s="48">
        <v>0</v>
      </c>
      <c r="AM19" s="57">
        <f t="shared" si="7"/>
        <v>117.3</v>
      </c>
      <c r="AN19" s="26">
        <f t="shared" si="8"/>
        <v>4.5</v>
      </c>
      <c r="AO19" s="61">
        <f t="shared" si="1"/>
        <v>121.8</v>
      </c>
      <c r="AP19" s="48">
        <v>8</v>
      </c>
      <c r="AQ19" s="48">
        <v>6</v>
      </c>
      <c r="AR19" s="48">
        <v>3</v>
      </c>
    </row>
    <row r="20" spans="1:44" s="27" customFormat="1" ht="13.5" thickBot="1">
      <c r="A20" s="21">
        <v>71004988</v>
      </c>
      <c r="B20" s="22" t="s">
        <v>29</v>
      </c>
      <c r="C20" s="22">
        <v>8000</v>
      </c>
      <c r="D20" s="22" t="s">
        <v>30</v>
      </c>
      <c r="E20" s="23">
        <v>31005</v>
      </c>
      <c r="F20" s="25">
        <f t="shared" si="2"/>
        <v>0.4885</v>
      </c>
      <c r="G20" s="48">
        <v>0</v>
      </c>
      <c r="H20" s="48">
        <v>9897.5</v>
      </c>
      <c r="I20" s="48">
        <v>0</v>
      </c>
      <c r="J20" s="48">
        <v>0</v>
      </c>
      <c r="K20" s="48">
        <v>9962</v>
      </c>
      <c r="L20" s="48">
        <v>0</v>
      </c>
      <c r="M20" s="48">
        <v>19120</v>
      </c>
      <c r="N20" s="48">
        <v>1525</v>
      </c>
      <c r="O20" s="48">
        <v>1708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f t="shared" si="3"/>
        <v>22353</v>
      </c>
      <c r="V20" s="48">
        <v>20828</v>
      </c>
      <c r="W20" s="48">
        <v>9897.5</v>
      </c>
      <c r="X20" s="48">
        <v>0</v>
      </c>
      <c r="Y20" s="48">
        <v>0</v>
      </c>
      <c r="Z20" s="48">
        <v>1525</v>
      </c>
      <c r="AA20" s="48">
        <v>9962</v>
      </c>
      <c r="AB20" s="48">
        <v>0</v>
      </c>
      <c r="AC20" s="48">
        <v>0</v>
      </c>
      <c r="AD20" s="73">
        <f t="shared" si="4"/>
        <v>42212.5</v>
      </c>
      <c r="AE20" s="74">
        <f t="shared" si="5"/>
        <v>22353</v>
      </c>
      <c r="AF20" s="24">
        <f t="shared" si="6"/>
        <v>0</v>
      </c>
      <c r="AG20" s="25">
        <f t="shared" si="0"/>
        <v>0</v>
      </c>
      <c r="AH20" s="48">
        <v>0</v>
      </c>
      <c r="AI20" s="48">
        <v>62</v>
      </c>
      <c r="AJ20" s="48">
        <v>23</v>
      </c>
      <c r="AK20" s="48">
        <v>121</v>
      </c>
      <c r="AL20" s="48">
        <v>11</v>
      </c>
      <c r="AM20" s="57">
        <f t="shared" si="7"/>
        <v>194</v>
      </c>
      <c r="AN20" s="26">
        <f t="shared" si="8"/>
        <v>23</v>
      </c>
      <c r="AO20" s="61">
        <f t="shared" si="1"/>
        <v>217</v>
      </c>
      <c r="AP20" s="48">
        <v>11</v>
      </c>
      <c r="AQ20" s="48">
        <v>10</v>
      </c>
      <c r="AR20" s="48">
        <v>12</v>
      </c>
    </row>
    <row r="21" spans="1:44" s="27" customFormat="1" ht="13.5" thickBot="1">
      <c r="A21" s="21">
        <v>71005780</v>
      </c>
      <c r="B21" s="22" t="s">
        <v>31</v>
      </c>
      <c r="C21" s="22">
        <v>8900</v>
      </c>
      <c r="D21" s="22" t="s">
        <v>32</v>
      </c>
      <c r="E21" s="23">
        <v>33011</v>
      </c>
      <c r="F21" s="25">
        <f t="shared" si="2"/>
        <v>0.3947</v>
      </c>
      <c r="G21" s="48">
        <v>132</v>
      </c>
      <c r="H21" s="48">
        <v>5393</v>
      </c>
      <c r="I21" s="48">
        <v>280</v>
      </c>
      <c r="J21" s="48">
        <v>0</v>
      </c>
      <c r="K21" s="48">
        <v>2495</v>
      </c>
      <c r="L21" s="48">
        <v>0</v>
      </c>
      <c r="M21" s="48">
        <v>12069</v>
      </c>
      <c r="N21" s="48">
        <v>178</v>
      </c>
      <c r="O21" s="48">
        <v>608</v>
      </c>
      <c r="P21" s="48">
        <v>285</v>
      </c>
      <c r="Q21" s="48">
        <v>0</v>
      </c>
      <c r="R21" s="48">
        <v>0</v>
      </c>
      <c r="S21" s="48">
        <v>0</v>
      </c>
      <c r="T21" s="48">
        <v>0</v>
      </c>
      <c r="U21" s="48">
        <f t="shared" si="3"/>
        <v>13140</v>
      </c>
      <c r="V21" s="48">
        <v>12953</v>
      </c>
      <c r="W21" s="48">
        <v>5673</v>
      </c>
      <c r="X21" s="48">
        <v>132</v>
      </c>
      <c r="Y21" s="48">
        <v>0</v>
      </c>
      <c r="Z21" s="48">
        <v>178</v>
      </c>
      <c r="AA21" s="48">
        <v>2310</v>
      </c>
      <c r="AB21" s="48">
        <v>0</v>
      </c>
      <c r="AC21" s="48">
        <v>0</v>
      </c>
      <c r="AD21" s="73">
        <f t="shared" si="4"/>
        <v>21246</v>
      </c>
      <c r="AE21" s="74">
        <f t="shared" si="5"/>
        <v>13131</v>
      </c>
      <c r="AF21" s="24">
        <f t="shared" si="6"/>
        <v>-9</v>
      </c>
      <c r="AG21" s="25">
        <f t="shared" si="0"/>
        <v>-0.0004236091499576391</v>
      </c>
      <c r="AH21" s="48">
        <v>1</v>
      </c>
      <c r="AI21" s="48">
        <v>38</v>
      </c>
      <c r="AJ21" s="48">
        <v>7</v>
      </c>
      <c r="AK21" s="48">
        <v>73</v>
      </c>
      <c r="AL21" s="48">
        <v>6</v>
      </c>
      <c r="AM21" s="57">
        <f t="shared" si="7"/>
        <v>117</v>
      </c>
      <c r="AN21" s="26">
        <f t="shared" si="8"/>
        <v>8</v>
      </c>
      <c r="AO21" s="61">
        <f t="shared" si="1"/>
        <v>125</v>
      </c>
      <c r="AP21" s="48">
        <v>5</v>
      </c>
      <c r="AQ21" s="48">
        <v>2</v>
      </c>
      <c r="AR21" s="48">
        <v>4</v>
      </c>
    </row>
    <row r="22" spans="1:44" s="27" customFormat="1" ht="13.5" thickBot="1">
      <c r="A22" s="21">
        <v>71006374</v>
      </c>
      <c r="B22" s="60" t="s">
        <v>97</v>
      </c>
      <c r="C22" s="22">
        <v>2300</v>
      </c>
      <c r="D22" s="60" t="s">
        <v>38</v>
      </c>
      <c r="E22" s="23"/>
      <c r="F22" s="25">
        <f t="shared" si="2"/>
        <v>0.5193</v>
      </c>
      <c r="G22" s="48">
        <v>25</v>
      </c>
      <c r="H22" s="48">
        <v>7610</v>
      </c>
      <c r="I22" s="48">
        <v>2</v>
      </c>
      <c r="J22" s="48">
        <v>38</v>
      </c>
      <c r="K22" s="48">
        <v>2561</v>
      </c>
      <c r="L22" s="48">
        <v>0</v>
      </c>
      <c r="M22" s="48">
        <v>11856</v>
      </c>
      <c r="N22" s="48">
        <v>0</v>
      </c>
      <c r="O22" s="48">
        <v>880</v>
      </c>
      <c r="P22" s="48">
        <v>2</v>
      </c>
      <c r="Q22" s="48">
        <v>0</v>
      </c>
      <c r="R22" s="48">
        <v>0</v>
      </c>
      <c r="S22" s="48">
        <v>0</v>
      </c>
      <c r="T22" s="48">
        <v>0</v>
      </c>
      <c r="U22" s="48">
        <f t="shared" si="3"/>
        <v>12738</v>
      </c>
      <c r="V22" s="48">
        <v>12725</v>
      </c>
      <c r="W22" s="48">
        <v>7656</v>
      </c>
      <c r="X22" s="48">
        <v>25</v>
      </c>
      <c r="Y22" s="48">
        <v>0</v>
      </c>
      <c r="Z22" s="48">
        <v>0</v>
      </c>
      <c r="AA22" s="48">
        <v>2527</v>
      </c>
      <c r="AB22" s="48">
        <v>0</v>
      </c>
      <c r="AC22" s="48">
        <v>0</v>
      </c>
      <c r="AD22" s="73">
        <f t="shared" si="4"/>
        <v>22933</v>
      </c>
      <c r="AE22" s="74">
        <f t="shared" si="5"/>
        <v>12725</v>
      </c>
      <c r="AF22" s="24">
        <f t="shared" si="6"/>
        <v>-13</v>
      </c>
      <c r="AG22" s="25">
        <f t="shared" si="0"/>
        <v>-0.0005668687044869838</v>
      </c>
      <c r="AH22" s="48">
        <v>0</v>
      </c>
      <c r="AI22" s="48">
        <v>55</v>
      </c>
      <c r="AJ22" s="48">
        <v>9</v>
      </c>
      <c r="AK22" s="48">
        <v>92</v>
      </c>
      <c r="AL22" s="48">
        <v>0</v>
      </c>
      <c r="AM22" s="57">
        <f t="shared" si="7"/>
        <v>147</v>
      </c>
      <c r="AN22" s="26">
        <f t="shared" si="8"/>
        <v>9</v>
      </c>
      <c r="AO22" s="61">
        <f t="shared" si="1"/>
        <v>156</v>
      </c>
      <c r="AP22" s="48">
        <v>14</v>
      </c>
      <c r="AQ22" s="48">
        <v>15</v>
      </c>
      <c r="AR22" s="48">
        <v>6</v>
      </c>
    </row>
    <row r="23" spans="1:44" s="27" customFormat="1" ht="13.5" thickBot="1">
      <c r="A23" s="21">
        <v>71006869</v>
      </c>
      <c r="B23" s="22" t="s">
        <v>33</v>
      </c>
      <c r="C23" s="22">
        <v>4500</v>
      </c>
      <c r="D23" s="22" t="s">
        <v>34</v>
      </c>
      <c r="E23" s="23">
        <v>61031</v>
      </c>
      <c r="F23" s="25">
        <f t="shared" si="2"/>
        <v>0.4066</v>
      </c>
      <c r="G23" s="48">
        <v>367</v>
      </c>
      <c r="H23" s="48">
        <v>3495</v>
      </c>
      <c r="I23" s="48">
        <v>0</v>
      </c>
      <c r="J23" s="48">
        <v>325</v>
      </c>
      <c r="K23" s="48">
        <v>8711</v>
      </c>
      <c r="L23" s="48">
        <v>0</v>
      </c>
      <c r="M23" s="48">
        <v>14102</v>
      </c>
      <c r="N23" s="48">
        <v>0</v>
      </c>
      <c r="O23" s="48">
        <v>602</v>
      </c>
      <c r="P23" s="48">
        <v>370</v>
      </c>
      <c r="Q23" s="48">
        <v>0</v>
      </c>
      <c r="R23" s="48">
        <v>0</v>
      </c>
      <c r="S23" s="48">
        <v>0</v>
      </c>
      <c r="T23" s="48">
        <v>0</v>
      </c>
      <c r="U23" s="48">
        <f t="shared" si="3"/>
        <v>15074</v>
      </c>
      <c r="V23" s="48">
        <v>15074</v>
      </c>
      <c r="W23" s="48">
        <v>3820</v>
      </c>
      <c r="X23" s="48">
        <v>0</v>
      </c>
      <c r="Y23" s="48">
        <v>0</v>
      </c>
      <c r="Z23" s="48">
        <v>0</v>
      </c>
      <c r="AA23" s="48">
        <v>7907</v>
      </c>
      <c r="AB23" s="48">
        <v>0</v>
      </c>
      <c r="AC23" s="48">
        <v>0</v>
      </c>
      <c r="AD23" s="73">
        <f t="shared" si="4"/>
        <v>26801</v>
      </c>
      <c r="AE23" s="74">
        <f t="shared" si="5"/>
        <v>15074</v>
      </c>
      <c r="AF23" s="24">
        <f t="shared" si="6"/>
        <v>0</v>
      </c>
      <c r="AG23" s="25">
        <f t="shared" si="0"/>
        <v>0</v>
      </c>
      <c r="AH23" s="48">
        <v>1</v>
      </c>
      <c r="AI23" s="48">
        <v>26</v>
      </c>
      <c r="AJ23" s="48">
        <v>25</v>
      </c>
      <c r="AK23" s="48">
        <v>101</v>
      </c>
      <c r="AL23" s="48">
        <v>0</v>
      </c>
      <c r="AM23" s="57">
        <f t="shared" si="7"/>
        <v>127</v>
      </c>
      <c r="AN23" s="26">
        <f t="shared" si="8"/>
        <v>26</v>
      </c>
      <c r="AO23" s="61">
        <f t="shared" si="1"/>
        <v>153</v>
      </c>
      <c r="AP23" s="48">
        <v>7</v>
      </c>
      <c r="AQ23" s="48">
        <v>5</v>
      </c>
      <c r="AR23" s="48">
        <v>7</v>
      </c>
    </row>
    <row r="24" spans="1:44" s="27" customFormat="1" ht="13.5" thickBot="1">
      <c r="A24" s="21">
        <v>71007760</v>
      </c>
      <c r="B24" s="22" t="s">
        <v>35</v>
      </c>
      <c r="C24" s="22">
        <v>1020</v>
      </c>
      <c r="D24" s="22" t="s">
        <v>36</v>
      </c>
      <c r="E24" s="23">
        <v>21004</v>
      </c>
      <c r="F24" s="25">
        <f t="shared" si="2"/>
        <v>0.4559</v>
      </c>
      <c r="G24" s="48">
        <v>0</v>
      </c>
      <c r="H24" s="48">
        <v>4137</v>
      </c>
      <c r="I24" s="48">
        <v>0</v>
      </c>
      <c r="J24" s="48">
        <v>0</v>
      </c>
      <c r="K24" s="48">
        <v>9486</v>
      </c>
      <c r="L24" s="48">
        <v>0</v>
      </c>
      <c r="M24" s="48">
        <v>14759</v>
      </c>
      <c r="N24" s="48">
        <v>0</v>
      </c>
      <c r="O24" s="48">
        <v>1738</v>
      </c>
      <c r="P24" s="48">
        <v>75</v>
      </c>
      <c r="Q24" s="48">
        <v>0</v>
      </c>
      <c r="R24" s="48">
        <v>0</v>
      </c>
      <c r="S24" s="48">
        <v>0</v>
      </c>
      <c r="T24" s="48">
        <v>0</v>
      </c>
      <c r="U24" s="48">
        <f>M24+N24+O24+P24+Q24+R24+S24</f>
        <v>16572</v>
      </c>
      <c r="V24" s="48">
        <v>16576</v>
      </c>
      <c r="W24" s="48">
        <v>4137</v>
      </c>
      <c r="X24" s="48">
        <v>0</v>
      </c>
      <c r="Y24" s="48">
        <v>0</v>
      </c>
      <c r="Z24" s="48">
        <v>0</v>
      </c>
      <c r="AA24" s="48">
        <v>8964</v>
      </c>
      <c r="AB24" s="48">
        <v>0</v>
      </c>
      <c r="AC24" s="48">
        <v>0</v>
      </c>
      <c r="AD24" s="73">
        <f t="shared" si="4"/>
        <v>29677</v>
      </c>
      <c r="AE24" s="74">
        <f t="shared" si="5"/>
        <v>16576</v>
      </c>
      <c r="AF24" s="24">
        <f t="shared" si="6"/>
        <v>4</v>
      </c>
      <c r="AG24" s="25">
        <f t="shared" si="0"/>
        <v>0.00013478451325942649</v>
      </c>
      <c r="AH24" s="48">
        <v>0</v>
      </c>
      <c r="AI24" s="48">
        <v>28</v>
      </c>
      <c r="AJ24" s="48">
        <v>21</v>
      </c>
      <c r="AK24" s="48">
        <v>109</v>
      </c>
      <c r="AL24" s="48">
        <v>0</v>
      </c>
      <c r="AM24" s="57">
        <f t="shared" si="7"/>
        <v>137</v>
      </c>
      <c r="AN24" s="26">
        <f t="shared" si="8"/>
        <v>21</v>
      </c>
      <c r="AO24" s="61">
        <f t="shared" si="1"/>
        <v>158</v>
      </c>
      <c r="AP24" s="48">
        <v>15</v>
      </c>
      <c r="AQ24" s="48">
        <v>17</v>
      </c>
      <c r="AR24" s="48">
        <v>9</v>
      </c>
    </row>
    <row r="25" spans="1:44" s="27" customFormat="1" ht="13.5" thickBot="1">
      <c r="A25" s="21">
        <v>71008750</v>
      </c>
      <c r="B25" s="22" t="s">
        <v>37</v>
      </c>
      <c r="C25" s="22">
        <v>1190</v>
      </c>
      <c r="D25" s="22" t="s">
        <v>36</v>
      </c>
      <c r="E25" s="23">
        <v>21007</v>
      </c>
      <c r="F25" s="25">
        <f t="shared" si="2"/>
        <v>0.4611</v>
      </c>
      <c r="G25" s="48">
        <v>5607</v>
      </c>
      <c r="H25" s="48">
        <v>0</v>
      </c>
      <c r="I25" s="48">
        <v>0</v>
      </c>
      <c r="J25" s="48">
        <v>0</v>
      </c>
      <c r="K25" s="48">
        <v>312</v>
      </c>
      <c r="L25" s="48">
        <v>0</v>
      </c>
      <c r="M25" s="48">
        <v>8175</v>
      </c>
      <c r="N25" s="48">
        <v>0</v>
      </c>
      <c r="O25" s="48">
        <v>842</v>
      </c>
      <c r="P25" s="48">
        <v>0</v>
      </c>
      <c r="Q25" s="48">
        <v>0</v>
      </c>
      <c r="R25" s="48">
        <v>0</v>
      </c>
      <c r="S25" s="48">
        <v>0</v>
      </c>
      <c r="T25" s="48">
        <v>260</v>
      </c>
      <c r="U25" s="48">
        <f t="shared" si="3"/>
        <v>9017</v>
      </c>
      <c r="V25" s="48">
        <v>9028</v>
      </c>
      <c r="W25" s="48">
        <v>5849</v>
      </c>
      <c r="X25" s="48">
        <v>0</v>
      </c>
      <c r="Y25" s="48">
        <v>0</v>
      </c>
      <c r="Z25" s="48">
        <v>0</v>
      </c>
      <c r="AA25" s="48">
        <v>269</v>
      </c>
      <c r="AB25" s="48">
        <v>0</v>
      </c>
      <c r="AC25" s="48">
        <v>0</v>
      </c>
      <c r="AD25" s="73">
        <f t="shared" si="4"/>
        <v>15146</v>
      </c>
      <c r="AE25" s="74">
        <f t="shared" si="5"/>
        <v>9028</v>
      </c>
      <c r="AF25" s="24">
        <f t="shared" si="6"/>
        <v>11</v>
      </c>
      <c r="AG25" s="25">
        <f t="shared" si="0"/>
        <v>0.0007262643602271227</v>
      </c>
      <c r="AH25" s="48">
        <v>0</v>
      </c>
      <c r="AI25" s="48">
        <v>40</v>
      </c>
      <c r="AJ25" s="48">
        <v>1</v>
      </c>
      <c r="AK25" s="48">
        <v>55</v>
      </c>
      <c r="AL25" s="48">
        <v>0</v>
      </c>
      <c r="AM25" s="57">
        <f t="shared" si="7"/>
        <v>95</v>
      </c>
      <c r="AN25" s="26">
        <f t="shared" si="8"/>
        <v>1</v>
      </c>
      <c r="AO25" s="61">
        <f t="shared" si="1"/>
        <v>96</v>
      </c>
      <c r="AP25" s="48">
        <v>3</v>
      </c>
      <c r="AQ25" s="48">
        <v>7</v>
      </c>
      <c r="AR25" s="48">
        <v>2</v>
      </c>
    </row>
    <row r="26" spans="1:44" s="27" customFormat="1" ht="13.5" thickBot="1">
      <c r="A26" s="21">
        <v>71009641</v>
      </c>
      <c r="B26" s="22" t="s">
        <v>39</v>
      </c>
      <c r="C26" s="22">
        <v>7100</v>
      </c>
      <c r="D26" s="22" t="s">
        <v>40</v>
      </c>
      <c r="E26" s="23">
        <v>55022</v>
      </c>
      <c r="F26" s="25">
        <f t="shared" si="2"/>
        <v>0.4926</v>
      </c>
      <c r="G26" s="48">
        <v>0</v>
      </c>
      <c r="H26" s="48">
        <v>3375</v>
      </c>
      <c r="I26" s="48">
        <v>1</v>
      </c>
      <c r="J26" s="48">
        <v>71</v>
      </c>
      <c r="K26" s="48">
        <v>1715</v>
      </c>
      <c r="L26" s="48">
        <v>0</v>
      </c>
      <c r="M26" s="48">
        <v>7598</v>
      </c>
      <c r="N26" s="48">
        <v>1703</v>
      </c>
      <c r="O26" s="48">
        <v>709</v>
      </c>
      <c r="P26" s="48">
        <v>2</v>
      </c>
      <c r="Q26" s="48">
        <v>0</v>
      </c>
      <c r="R26" s="48">
        <v>0</v>
      </c>
      <c r="S26" s="48">
        <v>0</v>
      </c>
      <c r="T26" s="48">
        <v>0</v>
      </c>
      <c r="U26" s="48">
        <f t="shared" si="3"/>
        <v>10012</v>
      </c>
      <c r="V26" s="48">
        <v>8299</v>
      </c>
      <c r="W26" s="48">
        <v>3447</v>
      </c>
      <c r="X26" s="48">
        <v>0</v>
      </c>
      <c r="Y26" s="48">
        <v>0</v>
      </c>
      <c r="Z26" s="48">
        <v>1713</v>
      </c>
      <c r="AA26" s="48">
        <v>1601</v>
      </c>
      <c r="AB26" s="48">
        <v>0</v>
      </c>
      <c r="AC26" s="48">
        <v>0</v>
      </c>
      <c r="AD26" s="73">
        <f t="shared" si="4"/>
        <v>15060</v>
      </c>
      <c r="AE26" s="74">
        <f t="shared" si="5"/>
        <v>10012</v>
      </c>
      <c r="AF26" s="24">
        <f t="shared" si="6"/>
        <v>0</v>
      </c>
      <c r="AG26" s="25">
        <f t="shared" si="0"/>
        <v>0</v>
      </c>
      <c r="AH26" s="48">
        <v>0</v>
      </c>
      <c r="AI26" s="48">
        <v>27</v>
      </c>
      <c r="AJ26" s="48">
        <v>4</v>
      </c>
      <c r="AK26" s="48">
        <v>54</v>
      </c>
      <c r="AL26" s="48">
        <v>12</v>
      </c>
      <c r="AM26" s="57">
        <f t="shared" si="7"/>
        <v>93</v>
      </c>
      <c r="AN26" s="26">
        <f t="shared" si="8"/>
        <v>4</v>
      </c>
      <c r="AO26" s="61">
        <f t="shared" si="1"/>
        <v>97</v>
      </c>
      <c r="AP26" s="48">
        <v>6</v>
      </c>
      <c r="AQ26" s="48">
        <v>4</v>
      </c>
      <c r="AR26" s="48">
        <v>8</v>
      </c>
    </row>
    <row r="27" spans="1:44" s="27" customFormat="1" ht="13.5" thickBot="1">
      <c r="A27" s="21">
        <v>71009740</v>
      </c>
      <c r="B27" s="22" t="s">
        <v>41</v>
      </c>
      <c r="C27" s="22">
        <v>2500</v>
      </c>
      <c r="D27" s="22" t="s">
        <v>42</v>
      </c>
      <c r="E27" s="23">
        <v>12021</v>
      </c>
      <c r="F27" s="25">
        <f t="shared" si="2"/>
        <v>0.4262</v>
      </c>
      <c r="G27" s="48">
        <v>0</v>
      </c>
      <c r="H27" s="48">
        <v>8502</v>
      </c>
      <c r="I27" s="48">
        <v>8</v>
      </c>
      <c r="J27" s="48">
        <v>9</v>
      </c>
      <c r="K27" s="48">
        <v>2024</v>
      </c>
      <c r="L27" s="48">
        <v>0</v>
      </c>
      <c r="M27" s="48">
        <v>13859</v>
      </c>
      <c r="N27" s="48">
        <v>0</v>
      </c>
      <c r="O27" s="48">
        <v>1349</v>
      </c>
      <c r="P27" s="48">
        <v>52</v>
      </c>
      <c r="Q27" s="48">
        <v>0</v>
      </c>
      <c r="R27" s="48">
        <v>0</v>
      </c>
      <c r="S27" s="48">
        <v>0</v>
      </c>
      <c r="T27" s="48">
        <v>0</v>
      </c>
      <c r="U27" s="48">
        <f t="shared" si="3"/>
        <v>15260</v>
      </c>
      <c r="V27" s="48">
        <v>15260</v>
      </c>
      <c r="W27" s="48">
        <v>8519</v>
      </c>
      <c r="X27" s="48">
        <v>0</v>
      </c>
      <c r="Y27" s="48">
        <v>0</v>
      </c>
      <c r="Z27" s="48">
        <v>0</v>
      </c>
      <c r="AA27" s="48">
        <v>1912</v>
      </c>
      <c r="AB27" s="48">
        <v>0</v>
      </c>
      <c r="AC27" s="48">
        <v>0</v>
      </c>
      <c r="AD27" s="73">
        <f t="shared" si="4"/>
        <v>25691</v>
      </c>
      <c r="AE27" s="74">
        <f t="shared" si="5"/>
        <v>15260</v>
      </c>
      <c r="AF27" s="24">
        <f t="shared" si="6"/>
        <v>0</v>
      </c>
      <c r="AG27" s="25">
        <f t="shared" si="0"/>
        <v>0</v>
      </c>
      <c r="AH27" s="48">
        <v>0</v>
      </c>
      <c r="AI27" s="48">
        <v>57</v>
      </c>
      <c r="AJ27" s="48">
        <v>4</v>
      </c>
      <c r="AK27" s="48">
        <v>86</v>
      </c>
      <c r="AL27" s="48">
        <v>0</v>
      </c>
      <c r="AM27" s="57">
        <f t="shared" si="7"/>
        <v>143</v>
      </c>
      <c r="AN27" s="26">
        <f t="shared" si="8"/>
        <v>4</v>
      </c>
      <c r="AO27" s="61">
        <f t="shared" si="1"/>
        <v>147</v>
      </c>
      <c r="AP27" s="48">
        <v>5</v>
      </c>
      <c r="AQ27" s="48">
        <v>3</v>
      </c>
      <c r="AR27" s="48">
        <v>9</v>
      </c>
    </row>
    <row r="28" spans="1:44" s="27" customFormat="1" ht="13.5" thickBot="1">
      <c r="A28" s="21">
        <v>71009938</v>
      </c>
      <c r="B28" s="22" t="s">
        <v>43</v>
      </c>
      <c r="C28" s="22">
        <v>2610</v>
      </c>
      <c r="D28" s="22" t="s">
        <v>44</v>
      </c>
      <c r="E28" s="23">
        <v>11002</v>
      </c>
      <c r="F28" s="25">
        <f t="shared" si="2"/>
        <v>0.4114</v>
      </c>
      <c r="G28" s="48">
        <v>0</v>
      </c>
      <c r="H28" s="48">
        <v>5581</v>
      </c>
      <c r="I28" s="48">
        <v>0</v>
      </c>
      <c r="J28" s="48">
        <v>35</v>
      </c>
      <c r="K28" s="48">
        <v>2012</v>
      </c>
      <c r="L28" s="48">
        <v>0</v>
      </c>
      <c r="M28" s="48">
        <v>13386</v>
      </c>
      <c r="N28" s="48">
        <v>0</v>
      </c>
      <c r="O28" s="48">
        <v>1460</v>
      </c>
      <c r="P28" s="48">
        <v>1</v>
      </c>
      <c r="Q28" s="48">
        <v>0</v>
      </c>
      <c r="R28" s="48">
        <v>0</v>
      </c>
      <c r="S28" s="48">
        <v>0</v>
      </c>
      <c r="T28" s="48">
        <v>0</v>
      </c>
      <c r="U28" s="48">
        <f t="shared" si="3"/>
        <v>14847</v>
      </c>
      <c r="V28" s="48">
        <v>14837</v>
      </c>
      <c r="W28" s="48">
        <v>5619</v>
      </c>
      <c r="X28" s="48">
        <v>0</v>
      </c>
      <c r="Y28" s="48">
        <v>0</v>
      </c>
      <c r="Z28" s="48">
        <v>0</v>
      </c>
      <c r="AA28" s="48">
        <v>1948</v>
      </c>
      <c r="AB28" s="48">
        <v>0</v>
      </c>
      <c r="AC28" s="48">
        <v>0</v>
      </c>
      <c r="AD28" s="73">
        <f t="shared" si="4"/>
        <v>22404</v>
      </c>
      <c r="AE28" s="74">
        <f t="shared" si="5"/>
        <v>14837</v>
      </c>
      <c r="AF28" s="24">
        <f t="shared" si="6"/>
        <v>-10</v>
      </c>
      <c r="AG28" s="25">
        <f t="shared" si="0"/>
        <v>-0.00044634886627387967</v>
      </c>
      <c r="AH28" s="48">
        <v>0</v>
      </c>
      <c r="AI28" s="48">
        <v>46</v>
      </c>
      <c r="AJ28" s="48">
        <v>7</v>
      </c>
      <c r="AK28" s="48">
        <v>98</v>
      </c>
      <c r="AL28" s="48">
        <v>0</v>
      </c>
      <c r="AM28" s="57">
        <f t="shared" si="7"/>
        <v>144</v>
      </c>
      <c r="AN28" s="26">
        <f t="shared" si="8"/>
        <v>7</v>
      </c>
      <c r="AO28" s="61">
        <f t="shared" si="1"/>
        <v>151</v>
      </c>
      <c r="AP28" s="48">
        <v>4</v>
      </c>
      <c r="AQ28" s="48">
        <v>16</v>
      </c>
      <c r="AR28" s="48">
        <v>10</v>
      </c>
    </row>
    <row r="29" spans="1:44" s="27" customFormat="1" ht="13.5" thickBot="1">
      <c r="A29" s="21">
        <v>71011027</v>
      </c>
      <c r="B29" s="22" t="s">
        <v>45</v>
      </c>
      <c r="C29" s="22">
        <v>1000</v>
      </c>
      <c r="D29" s="22" t="s">
        <v>46</v>
      </c>
      <c r="E29" s="23">
        <v>21004</v>
      </c>
      <c r="F29" s="25">
        <f t="shared" si="2"/>
        <v>0.4462</v>
      </c>
      <c r="G29" s="48">
        <v>159</v>
      </c>
      <c r="H29" s="48">
        <v>8434</v>
      </c>
      <c r="I29" s="48">
        <v>0</v>
      </c>
      <c r="J29" s="48">
        <v>407</v>
      </c>
      <c r="K29" s="48">
        <v>2596</v>
      </c>
      <c r="L29" s="48">
        <v>0</v>
      </c>
      <c r="M29" s="48">
        <v>13295</v>
      </c>
      <c r="N29" s="48">
        <v>0</v>
      </c>
      <c r="O29" s="48">
        <v>1283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f t="shared" si="3"/>
        <v>14578</v>
      </c>
      <c r="V29" s="48">
        <v>14576</v>
      </c>
      <c r="W29" s="48">
        <v>8841</v>
      </c>
      <c r="X29" s="48">
        <v>159</v>
      </c>
      <c r="Y29" s="48">
        <v>0</v>
      </c>
      <c r="Z29" s="48">
        <v>0</v>
      </c>
      <c r="AA29" s="48">
        <v>2521</v>
      </c>
      <c r="AB29" s="48">
        <v>0</v>
      </c>
      <c r="AC29" s="48">
        <v>0</v>
      </c>
      <c r="AD29" s="73">
        <f t="shared" si="4"/>
        <v>26097</v>
      </c>
      <c r="AE29" s="74">
        <f t="shared" si="5"/>
        <v>14576</v>
      </c>
      <c r="AF29" s="24">
        <f>AE29-U29</f>
        <v>-2</v>
      </c>
      <c r="AG29" s="25">
        <f t="shared" si="0"/>
        <v>-7.663716135954325E-05</v>
      </c>
      <c r="AH29" s="48">
        <v>1</v>
      </c>
      <c r="AI29" s="48">
        <v>66</v>
      </c>
      <c r="AJ29" s="48">
        <v>8</v>
      </c>
      <c r="AK29" s="48">
        <v>132</v>
      </c>
      <c r="AL29" s="48">
        <v>0</v>
      </c>
      <c r="AM29" s="57">
        <f t="shared" si="7"/>
        <v>198</v>
      </c>
      <c r="AN29" s="26">
        <f t="shared" si="8"/>
        <v>9</v>
      </c>
      <c r="AO29" s="61">
        <f t="shared" si="1"/>
        <v>207</v>
      </c>
      <c r="AP29" s="48">
        <v>4</v>
      </c>
      <c r="AQ29" s="48">
        <v>4</v>
      </c>
      <c r="AR29" s="48">
        <v>5</v>
      </c>
    </row>
    <row r="30" spans="1:44" s="27" customFormat="1" ht="13.5" thickBot="1">
      <c r="A30" s="21">
        <v>71011126</v>
      </c>
      <c r="B30" s="22" t="s">
        <v>47</v>
      </c>
      <c r="C30" s="22">
        <v>1180</v>
      </c>
      <c r="D30" s="22" t="s">
        <v>36</v>
      </c>
      <c r="E30" s="23">
        <v>21016</v>
      </c>
      <c r="F30" s="25">
        <f t="shared" si="2"/>
        <v>0.4127</v>
      </c>
      <c r="G30" s="48">
        <v>1295</v>
      </c>
      <c r="H30" s="48">
        <v>4249</v>
      </c>
      <c r="I30" s="48">
        <v>60</v>
      </c>
      <c r="J30" s="48">
        <v>0</v>
      </c>
      <c r="K30" s="48">
        <v>3927</v>
      </c>
      <c r="L30" s="48">
        <v>0</v>
      </c>
      <c r="M30" s="48">
        <v>12860</v>
      </c>
      <c r="N30" s="48">
        <v>0</v>
      </c>
      <c r="O30" s="48">
        <v>1053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f t="shared" si="3"/>
        <v>13913</v>
      </c>
      <c r="V30" s="48">
        <v>13913</v>
      </c>
      <c r="W30" s="48">
        <v>4309</v>
      </c>
      <c r="X30" s="48">
        <v>1295</v>
      </c>
      <c r="Y30" s="48">
        <v>0</v>
      </c>
      <c r="Z30" s="48">
        <v>0</v>
      </c>
      <c r="AA30" s="48">
        <v>3624</v>
      </c>
      <c r="AB30" s="48">
        <v>0</v>
      </c>
      <c r="AC30" s="48">
        <v>0</v>
      </c>
      <c r="AD30" s="73">
        <f t="shared" si="4"/>
        <v>23141</v>
      </c>
      <c r="AE30" s="74">
        <f t="shared" si="5"/>
        <v>13913</v>
      </c>
      <c r="AF30" s="24">
        <f t="shared" si="6"/>
        <v>0</v>
      </c>
      <c r="AG30" s="25">
        <f t="shared" si="0"/>
        <v>0</v>
      </c>
      <c r="AH30" s="48">
        <v>6</v>
      </c>
      <c r="AI30" s="48">
        <v>31</v>
      </c>
      <c r="AJ30" s="48">
        <v>10</v>
      </c>
      <c r="AK30" s="48">
        <v>97</v>
      </c>
      <c r="AL30" s="48">
        <v>0</v>
      </c>
      <c r="AM30" s="57">
        <f t="shared" si="7"/>
        <v>128</v>
      </c>
      <c r="AN30" s="26">
        <f>AH30+AJ30</f>
        <v>16</v>
      </c>
      <c r="AO30" s="61">
        <f t="shared" si="1"/>
        <v>144</v>
      </c>
      <c r="AP30" s="48">
        <v>7</v>
      </c>
      <c r="AQ30" s="48">
        <v>6</v>
      </c>
      <c r="AR30" s="48">
        <v>6</v>
      </c>
    </row>
    <row r="31" spans="1:44" s="27" customFormat="1" ht="13.5" thickBot="1">
      <c r="A31" s="21">
        <v>71011720</v>
      </c>
      <c r="B31" s="22" t="s">
        <v>41</v>
      </c>
      <c r="C31" s="22">
        <v>8800</v>
      </c>
      <c r="D31" s="22" t="s">
        <v>48</v>
      </c>
      <c r="E31" s="23">
        <v>36015</v>
      </c>
      <c r="F31" s="25">
        <f t="shared" si="2"/>
        <v>0.435</v>
      </c>
      <c r="G31" s="48">
        <v>0</v>
      </c>
      <c r="H31" s="48">
        <v>14056</v>
      </c>
      <c r="I31" s="48">
        <v>29</v>
      </c>
      <c r="J31" s="48">
        <v>83</v>
      </c>
      <c r="K31" s="48">
        <v>10423</v>
      </c>
      <c r="L31" s="48">
        <v>0</v>
      </c>
      <c r="M31" s="48">
        <v>28281</v>
      </c>
      <c r="N31" s="48">
        <v>0</v>
      </c>
      <c r="O31" s="48">
        <v>3206</v>
      </c>
      <c r="P31" s="48">
        <v>1</v>
      </c>
      <c r="Q31" s="48">
        <v>0</v>
      </c>
      <c r="R31" s="48">
        <v>0</v>
      </c>
      <c r="S31" s="48">
        <v>0</v>
      </c>
      <c r="T31" s="48">
        <v>0</v>
      </c>
      <c r="U31" s="48">
        <f t="shared" si="3"/>
        <v>31488</v>
      </c>
      <c r="V31" s="48">
        <v>31485</v>
      </c>
      <c r="W31" s="48">
        <v>14180</v>
      </c>
      <c r="X31" s="48">
        <v>0</v>
      </c>
      <c r="Y31" s="48">
        <v>0</v>
      </c>
      <c r="Z31" s="48">
        <v>0</v>
      </c>
      <c r="AA31" s="48">
        <v>10047</v>
      </c>
      <c r="AB31" s="48">
        <v>0</v>
      </c>
      <c r="AC31" s="48">
        <v>0</v>
      </c>
      <c r="AD31" s="73">
        <f>SUM(V31:AC31)</f>
        <v>55712</v>
      </c>
      <c r="AE31" s="74">
        <f t="shared" si="5"/>
        <v>31485</v>
      </c>
      <c r="AF31" s="24">
        <f t="shared" si="6"/>
        <v>-3</v>
      </c>
      <c r="AG31" s="25">
        <f t="shared" si="0"/>
        <v>-5.3848363009764504E-05</v>
      </c>
      <c r="AH31" s="48">
        <v>0</v>
      </c>
      <c r="AI31" s="48">
        <v>91</v>
      </c>
      <c r="AJ31" s="48">
        <v>26</v>
      </c>
      <c r="AK31" s="48">
        <v>213</v>
      </c>
      <c r="AL31" s="48">
        <v>0</v>
      </c>
      <c r="AM31" s="57">
        <f t="shared" si="7"/>
        <v>304</v>
      </c>
      <c r="AN31" s="26">
        <f t="shared" si="8"/>
        <v>26</v>
      </c>
      <c r="AO31" s="61">
        <f t="shared" si="1"/>
        <v>330</v>
      </c>
      <c r="AP31" s="48">
        <v>15</v>
      </c>
      <c r="AQ31" s="48">
        <v>13</v>
      </c>
      <c r="AR31" s="48">
        <v>16</v>
      </c>
    </row>
    <row r="32" spans="1:44" s="27" customFormat="1" ht="13.5" thickBot="1">
      <c r="A32" s="21">
        <v>71012611</v>
      </c>
      <c r="B32" s="22" t="s">
        <v>49</v>
      </c>
      <c r="C32" s="22">
        <v>9300</v>
      </c>
      <c r="D32" s="22" t="s">
        <v>50</v>
      </c>
      <c r="E32" s="23">
        <v>41002</v>
      </c>
      <c r="F32" s="25">
        <f t="shared" si="2"/>
        <v>0.366</v>
      </c>
      <c r="G32" s="48">
        <v>0</v>
      </c>
      <c r="H32" s="48">
        <v>4855</v>
      </c>
      <c r="I32" s="48">
        <v>94</v>
      </c>
      <c r="J32" s="48">
        <v>0</v>
      </c>
      <c r="K32" s="48">
        <v>5679</v>
      </c>
      <c r="L32" s="48">
        <v>0</v>
      </c>
      <c r="M32" s="48">
        <v>19131</v>
      </c>
      <c r="N32" s="48">
        <v>0</v>
      </c>
      <c r="O32" s="48">
        <v>2121</v>
      </c>
      <c r="P32" s="48">
        <v>40</v>
      </c>
      <c r="Q32" s="48">
        <v>0</v>
      </c>
      <c r="R32" s="48">
        <v>0</v>
      </c>
      <c r="S32" s="48">
        <v>0</v>
      </c>
      <c r="T32" s="48">
        <v>0</v>
      </c>
      <c r="U32" s="48">
        <f t="shared" si="3"/>
        <v>21292</v>
      </c>
      <c r="V32" s="48">
        <v>21291</v>
      </c>
      <c r="W32" s="48">
        <v>4949</v>
      </c>
      <c r="X32" s="48">
        <v>0</v>
      </c>
      <c r="Y32" s="48">
        <v>0</v>
      </c>
      <c r="Z32" s="48">
        <v>0</v>
      </c>
      <c r="AA32" s="48">
        <v>5250</v>
      </c>
      <c r="AB32" s="48">
        <v>0</v>
      </c>
      <c r="AC32" s="48">
        <v>0</v>
      </c>
      <c r="AD32" s="73">
        <f t="shared" si="4"/>
        <v>31490</v>
      </c>
      <c r="AE32" s="74">
        <f t="shared" si="5"/>
        <v>21291</v>
      </c>
      <c r="AF32" s="24">
        <f t="shared" si="6"/>
        <v>-1</v>
      </c>
      <c r="AG32" s="25">
        <f t="shared" si="0"/>
        <v>-3.175611305176246E-05</v>
      </c>
      <c r="AH32" s="48">
        <v>0</v>
      </c>
      <c r="AI32" s="48">
        <v>33</v>
      </c>
      <c r="AJ32" s="48">
        <v>16</v>
      </c>
      <c r="AK32" s="48">
        <v>138</v>
      </c>
      <c r="AL32" s="48">
        <v>0</v>
      </c>
      <c r="AM32" s="57">
        <f t="shared" si="7"/>
        <v>171</v>
      </c>
      <c r="AN32" s="26">
        <f t="shared" si="8"/>
        <v>16</v>
      </c>
      <c r="AO32" s="61">
        <f t="shared" si="1"/>
        <v>187</v>
      </c>
      <c r="AP32" s="48">
        <v>9</v>
      </c>
      <c r="AQ32" s="48">
        <v>17</v>
      </c>
      <c r="AR32" s="48">
        <v>11</v>
      </c>
    </row>
    <row r="33" spans="1:44" s="27" customFormat="1" ht="13.5" thickBot="1">
      <c r="A33" s="21">
        <v>71014094</v>
      </c>
      <c r="B33" s="22" t="s">
        <v>51</v>
      </c>
      <c r="C33" s="22">
        <v>8310</v>
      </c>
      <c r="D33" s="22" t="s">
        <v>30</v>
      </c>
      <c r="E33" s="23">
        <v>31005</v>
      </c>
      <c r="F33" s="25">
        <f t="shared" si="2"/>
        <v>0.7124</v>
      </c>
      <c r="G33" s="48">
        <v>0</v>
      </c>
      <c r="H33" s="48">
        <v>22724</v>
      </c>
      <c r="I33" s="48">
        <v>0</v>
      </c>
      <c r="J33" s="48">
        <v>1473</v>
      </c>
      <c r="K33" s="48">
        <v>3090</v>
      </c>
      <c r="L33" s="48">
        <v>0</v>
      </c>
      <c r="M33" s="48">
        <v>10729</v>
      </c>
      <c r="N33" s="48">
        <v>0</v>
      </c>
      <c r="O33" s="48">
        <v>801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f t="shared" si="3"/>
        <v>11530</v>
      </c>
      <c r="V33" s="48">
        <v>11530</v>
      </c>
      <c r="W33" s="48">
        <v>24197</v>
      </c>
      <c r="X33" s="48">
        <v>0</v>
      </c>
      <c r="Y33" s="48">
        <v>0</v>
      </c>
      <c r="Z33" s="48">
        <v>0</v>
      </c>
      <c r="AA33" s="48">
        <v>2965</v>
      </c>
      <c r="AB33" s="48">
        <v>0</v>
      </c>
      <c r="AC33" s="48">
        <v>0</v>
      </c>
      <c r="AD33" s="73">
        <f t="shared" si="4"/>
        <v>38692</v>
      </c>
      <c r="AE33" s="74">
        <f>V33+Z33+AB33</f>
        <v>11530</v>
      </c>
      <c r="AF33" s="24">
        <f t="shared" si="6"/>
        <v>0</v>
      </c>
      <c r="AG33" s="25">
        <f t="shared" si="0"/>
        <v>0</v>
      </c>
      <c r="AH33" s="48">
        <v>0</v>
      </c>
      <c r="AI33" s="48">
        <v>153</v>
      </c>
      <c r="AJ33" s="48">
        <v>9</v>
      </c>
      <c r="AK33" s="48">
        <v>77</v>
      </c>
      <c r="AL33" s="48">
        <v>0</v>
      </c>
      <c r="AM33" s="57">
        <f>AI33+AK33+AL33</f>
        <v>230</v>
      </c>
      <c r="AN33" s="26">
        <f t="shared" si="8"/>
        <v>9</v>
      </c>
      <c r="AO33" s="61">
        <f t="shared" si="1"/>
        <v>239</v>
      </c>
      <c r="AP33" s="48">
        <v>6</v>
      </c>
      <c r="AQ33" s="48">
        <v>12</v>
      </c>
      <c r="AR33" s="48">
        <v>3</v>
      </c>
    </row>
    <row r="34" spans="1:44" s="27" customFormat="1" ht="13.5" thickBot="1">
      <c r="A34" s="21">
        <v>71014391</v>
      </c>
      <c r="B34" s="22" t="s">
        <v>52</v>
      </c>
      <c r="C34" s="22">
        <v>1090</v>
      </c>
      <c r="D34" s="22" t="s">
        <v>46</v>
      </c>
      <c r="E34" s="23">
        <v>21010</v>
      </c>
      <c r="F34" s="25">
        <f t="shared" si="2"/>
        <v>0.493</v>
      </c>
      <c r="G34" s="48">
        <v>1</v>
      </c>
      <c r="H34" s="48">
        <v>5186</v>
      </c>
      <c r="I34" s="48">
        <v>29</v>
      </c>
      <c r="J34" s="48">
        <v>25</v>
      </c>
      <c r="K34" s="48">
        <v>5683</v>
      </c>
      <c r="L34" s="48">
        <v>0</v>
      </c>
      <c r="M34" s="48">
        <v>12873</v>
      </c>
      <c r="N34" s="48">
        <v>0</v>
      </c>
      <c r="O34" s="48">
        <v>0</v>
      </c>
      <c r="P34" s="48">
        <v>1030</v>
      </c>
      <c r="Q34" s="48">
        <v>0</v>
      </c>
      <c r="R34" s="48">
        <v>0</v>
      </c>
      <c r="S34" s="48">
        <v>0</v>
      </c>
      <c r="T34" s="48">
        <v>0</v>
      </c>
      <c r="U34" s="48">
        <f t="shared" si="3"/>
        <v>13903</v>
      </c>
      <c r="V34" s="48">
        <v>14089</v>
      </c>
      <c r="W34" s="48">
        <v>5178</v>
      </c>
      <c r="X34" s="48">
        <v>1</v>
      </c>
      <c r="Y34" s="48">
        <v>0</v>
      </c>
      <c r="Z34" s="48">
        <v>0</v>
      </c>
      <c r="AA34" s="48">
        <v>5634</v>
      </c>
      <c r="AB34" s="48">
        <v>0</v>
      </c>
      <c r="AC34" s="48">
        <v>0</v>
      </c>
      <c r="AD34" s="73">
        <f t="shared" si="4"/>
        <v>24902</v>
      </c>
      <c r="AE34" s="74">
        <f t="shared" si="5"/>
        <v>14089</v>
      </c>
      <c r="AF34" s="24">
        <f t="shared" si="6"/>
        <v>186</v>
      </c>
      <c r="AG34" s="25">
        <f t="shared" si="0"/>
        <v>0.007469279575937676</v>
      </c>
      <c r="AH34" s="48">
        <v>0</v>
      </c>
      <c r="AI34" s="48">
        <v>32</v>
      </c>
      <c r="AJ34" s="48">
        <v>23</v>
      </c>
      <c r="AK34" s="48">
        <v>93</v>
      </c>
      <c r="AL34" s="48">
        <v>0</v>
      </c>
      <c r="AM34" s="57">
        <f t="shared" si="7"/>
        <v>125</v>
      </c>
      <c r="AN34" s="26">
        <f t="shared" si="8"/>
        <v>23</v>
      </c>
      <c r="AO34" s="61">
        <f t="shared" si="1"/>
        <v>148</v>
      </c>
      <c r="AP34" s="48">
        <v>18</v>
      </c>
      <c r="AQ34" s="48">
        <v>16</v>
      </c>
      <c r="AR34" s="48">
        <v>7</v>
      </c>
    </row>
    <row r="35" spans="1:44" s="27" customFormat="1" ht="13.5" thickBot="1">
      <c r="A35" s="21">
        <v>71014688</v>
      </c>
      <c r="B35" s="22" t="s">
        <v>53</v>
      </c>
      <c r="C35" s="22">
        <v>7100</v>
      </c>
      <c r="D35" s="22" t="s">
        <v>54</v>
      </c>
      <c r="E35" s="23">
        <v>55022</v>
      </c>
      <c r="F35" s="25">
        <f t="shared" si="2"/>
        <v>0.4099</v>
      </c>
      <c r="G35" s="48">
        <v>150</v>
      </c>
      <c r="H35" s="48">
        <v>7371</v>
      </c>
      <c r="I35" s="48">
        <v>2</v>
      </c>
      <c r="J35" s="48">
        <v>150</v>
      </c>
      <c r="K35" s="48">
        <v>4687</v>
      </c>
      <c r="L35" s="48">
        <v>0</v>
      </c>
      <c r="M35" s="48">
        <v>17910</v>
      </c>
      <c r="N35" s="48">
        <v>0</v>
      </c>
      <c r="O35" s="48">
        <v>527</v>
      </c>
      <c r="P35" s="48">
        <v>324</v>
      </c>
      <c r="Q35" s="48">
        <v>0</v>
      </c>
      <c r="R35" s="48">
        <v>0</v>
      </c>
      <c r="S35" s="48">
        <v>0</v>
      </c>
      <c r="T35" s="48">
        <v>0</v>
      </c>
      <c r="U35" s="48">
        <f t="shared" si="3"/>
        <v>18761</v>
      </c>
      <c r="V35" s="48">
        <v>18757</v>
      </c>
      <c r="W35" s="48">
        <v>7522</v>
      </c>
      <c r="X35" s="48">
        <v>150</v>
      </c>
      <c r="Y35" s="48">
        <v>0</v>
      </c>
      <c r="Z35" s="48">
        <v>0</v>
      </c>
      <c r="AA35" s="48">
        <v>4680</v>
      </c>
      <c r="AB35" s="48">
        <v>0</v>
      </c>
      <c r="AC35" s="48">
        <v>0</v>
      </c>
      <c r="AD35" s="73">
        <f t="shared" si="4"/>
        <v>31109</v>
      </c>
      <c r="AE35" s="74">
        <f t="shared" si="5"/>
        <v>18757</v>
      </c>
      <c r="AF35" s="24">
        <f t="shared" si="6"/>
        <v>-4</v>
      </c>
      <c r="AG35" s="25">
        <f t="shared" si="0"/>
        <v>-0.0001285801536532836</v>
      </c>
      <c r="AH35" s="48">
        <v>0</v>
      </c>
      <c r="AI35" s="48">
        <v>63</v>
      </c>
      <c r="AJ35" s="48">
        <v>11</v>
      </c>
      <c r="AK35" s="48">
        <v>115</v>
      </c>
      <c r="AL35" s="48">
        <v>0</v>
      </c>
      <c r="AM35" s="57">
        <f t="shared" si="7"/>
        <v>178</v>
      </c>
      <c r="AN35" s="26">
        <f t="shared" si="8"/>
        <v>11</v>
      </c>
      <c r="AO35" s="61">
        <f t="shared" si="1"/>
        <v>189</v>
      </c>
      <c r="AP35" s="48">
        <v>8</v>
      </c>
      <c r="AQ35" s="48">
        <v>6</v>
      </c>
      <c r="AR35" s="48">
        <v>15</v>
      </c>
    </row>
    <row r="36" spans="1:44" s="27" customFormat="1" ht="13.5" thickBot="1">
      <c r="A36" s="21">
        <v>71015084</v>
      </c>
      <c r="B36" s="22" t="s">
        <v>55</v>
      </c>
      <c r="C36" s="22">
        <v>1020</v>
      </c>
      <c r="D36" s="22" t="s">
        <v>36</v>
      </c>
      <c r="E36" s="23">
        <v>21004</v>
      </c>
      <c r="F36" s="25">
        <f t="shared" si="2"/>
        <v>0.7107</v>
      </c>
      <c r="G36" s="48">
        <v>0</v>
      </c>
      <c r="H36" s="48">
        <v>0</v>
      </c>
      <c r="I36" s="48">
        <v>0</v>
      </c>
      <c r="J36" s="48">
        <v>0</v>
      </c>
      <c r="K36" s="48">
        <v>980</v>
      </c>
      <c r="L36" s="48">
        <v>75</v>
      </c>
      <c r="M36" s="48">
        <v>38</v>
      </c>
      <c r="N36" s="48">
        <v>0</v>
      </c>
      <c r="O36" s="48">
        <v>22</v>
      </c>
      <c r="P36" s="48">
        <v>0</v>
      </c>
      <c r="Q36" s="48">
        <v>816</v>
      </c>
      <c r="R36" s="48">
        <v>0</v>
      </c>
      <c r="S36" s="48">
        <v>165</v>
      </c>
      <c r="T36" s="48">
        <v>0</v>
      </c>
      <c r="U36" s="48">
        <f t="shared" si="3"/>
        <v>1041</v>
      </c>
      <c r="V36" s="48">
        <v>60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994</v>
      </c>
      <c r="AC36" s="48">
        <v>0</v>
      </c>
      <c r="AD36" s="73">
        <f t="shared" si="4"/>
        <v>1054</v>
      </c>
      <c r="AE36" s="74">
        <f t="shared" si="5"/>
        <v>1054</v>
      </c>
      <c r="AF36" s="24">
        <f>AE36-U36</f>
        <v>13</v>
      </c>
      <c r="AG36" s="25">
        <f t="shared" si="0"/>
        <v>0.012333965844402278</v>
      </c>
      <c r="AH36" s="48">
        <v>0</v>
      </c>
      <c r="AI36" s="48">
        <v>0</v>
      </c>
      <c r="AJ36" s="48">
        <v>5</v>
      </c>
      <c r="AK36" s="48">
        <v>8</v>
      </c>
      <c r="AL36" s="48">
        <v>0</v>
      </c>
      <c r="AM36" s="57">
        <f t="shared" si="7"/>
        <v>8</v>
      </c>
      <c r="AN36" s="26">
        <f t="shared" si="8"/>
        <v>5</v>
      </c>
      <c r="AO36" s="61">
        <f t="shared" si="1"/>
        <v>13</v>
      </c>
      <c r="AP36" s="48">
        <v>4</v>
      </c>
      <c r="AQ36" s="48">
        <v>8</v>
      </c>
      <c r="AR36" s="48">
        <v>3</v>
      </c>
    </row>
    <row r="37" spans="1:44" s="27" customFormat="1" ht="13.5" thickBot="1">
      <c r="A37" s="21">
        <v>71016470</v>
      </c>
      <c r="B37" s="22" t="s">
        <v>56</v>
      </c>
      <c r="C37" s="22">
        <v>6900</v>
      </c>
      <c r="D37" s="22" t="s">
        <v>57</v>
      </c>
      <c r="E37" s="23">
        <v>83034</v>
      </c>
      <c r="F37" s="25">
        <f t="shared" si="2"/>
        <v>0.4526</v>
      </c>
      <c r="G37" s="48">
        <v>1191</v>
      </c>
      <c r="H37" s="48">
        <v>7987</v>
      </c>
      <c r="I37" s="48">
        <v>55</v>
      </c>
      <c r="J37" s="48">
        <v>0</v>
      </c>
      <c r="K37" s="48">
        <v>1929</v>
      </c>
      <c r="L37" s="48">
        <v>0</v>
      </c>
      <c r="M37" s="48">
        <v>15084</v>
      </c>
      <c r="N37" s="48">
        <v>0</v>
      </c>
      <c r="O37" s="48">
        <v>757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f>M37+N37+O37+P37+Q37+R37+S37</f>
        <v>15841</v>
      </c>
      <c r="V37" s="48">
        <v>15547</v>
      </c>
      <c r="W37" s="48">
        <v>8013</v>
      </c>
      <c r="X37" s="48">
        <v>1194</v>
      </c>
      <c r="Y37" s="48">
        <v>0</v>
      </c>
      <c r="Z37" s="48">
        <v>0</v>
      </c>
      <c r="AA37" s="48">
        <v>1929</v>
      </c>
      <c r="AB37" s="48">
        <v>0</v>
      </c>
      <c r="AC37" s="48">
        <v>0</v>
      </c>
      <c r="AD37" s="73">
        <f t="shared" si="4"/>
        <v>26683</v>
      </c>
      <c r="AE37" s="74">
        <f t="shared" si="5"/>
        <v>15547</v>
      </c>
      <c r="AF37" s="24">
        <f t="shared" si="6"/>
        <v>-294</v>
      </c>
      <c r="AG37" s="25">
        <f t="shared" si="0"/>
        <v>-0.011018251321065847</v>
      </c>
      <c r="AH37" s="48">
        <v>5</v>
      </c>
      <c r="AI37" s="48">
        <v>58</v>
      </c>
      <c r="AJ37" s="48">
        <v>7</v>
      </c>
      <c r="AK37" s="48">
        <v>93</v>
      </c>
      <c r="AL37" s="48">
        <v>0</v>
      </c>
      <c r="AM37" s="57">
        <f t="shared" si="7"/>
        <v>151</v>
      </c>
      <c r="AN37" s="26">
        <f t="shared" si="8"/>
        <v>12</v>
      </c>
      <c r="AO37" s="61">
        <f t="shared" si="1"/>
        <v>163</v>
      </c>
      <c r="AP37" s="48">
        <v>8</v>
      </c>
      <c r="AQ37" s="48">
        <v>7</v>
      </c>
      <c r="AR37" s="48">
        <v>9</v>
      </c>
    </row>
    <row r="38" spans="1:44" s="27" customFormat="1" ht="13.5" thickBot="1">
      <c r="A38" s="21">
        <v>71016668</v>
      </c>
      <c r="B38" s="22" t="s">
        <v>58</v>
      </c>
      <c r="C38" s="22">
        <v>5000</v>
      </c>
      <c r="D38" s="22" t="s">
        <v>12</v>
      </c>
      <c r="E38" s="23">
        <v>92094</v>
      </c>
      <c r="F38" s="25">
        <f t="shared" si="2"/>
        <v>0.3583</v>
      </c>
      <c r="G38" s="48">
        <v>549</v>
      </c>
      <c r="H38" s="48">
        <v>4572</v>
      </c>
      <c r="I38" s="48">
        <v>42</v>
      </c>
      <c r="J38" s="48">
        <v>0</v>
      </c>
      <c r="K38" s="48">
        <v>0</v>
      </c>
      <c r="L38" s="48">
        <v>0</v>
      </c>
      <c r="M38" s="48">
        <v>11645</v>
      </c>
      <c r="N38" s="48">
        <v>0</v>
      </c>
      <c r="O38" s="48">
        <v>812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f t="shared" si="3"/>
        <v>12457</v>
      </c>
      <c r="V38" s="48">
        <v>12476</v>
      </c>
      <c r="W38" s="48">
        <v>4602</v>
      </c>
      <c r="X38" s="48">
        <v>549</v>
      </c>
      <c r="Y38" s="48">
        <v>0</v>
      </c>
      <c r="Z38" s="48">
        <v>0</v>
      </c>
      <c r="AA38" s="48">
        <v>4533</v>
      </c>
      <c r="AB38" s="48">
        <v>0</v>
      </c>
      <c r="AC38" s="48">
        <v>0</v>
      </c>
      <c r="AD38" s="73">
        <f t="shared" si="4"/>
        <v>22160</v>
      </c>
      <c r="AE38" s="74">
        <f t="shared" si="5"/>
        <v>12476</v>
      </c>
      <c r="AF38" s="24">
        <f t="shared" si="6"/>
        <v>19</v>
      </c>
      <c r="AG38" s="25">
        <f t="shared" si="0"/>
        <v>0.0008574007220216607</v>
      </c>
      <c r="AH38" s="48">
        <v>4</v>
      </c>
      <c r="AI38" s="48">
        <v>40</v>
      </c>
      <c r="AJ38" s="48">
        <v>13</v>
      </c>
      <c r="AK38" s="48">
        <v>83</v>
      </c>
      <c r="AL38" s="48">
        <v>0</v>
      </c>
      <c r="AM38" s="57">
        <f t="shared" si="7"/>
        <v>123</v>
      </c>
      <c r="AN38" s="26">
        <f t="shared" si="8"/>
        <v>17</v>
      </c>
      <c r="AO38" s="61">
        <f t="shared" si="1"/>
        <v>140</v>
      </c>
      <c r="AP38" s="48">
        <v>1</v>
      </c>
      <c r="AQ38" s="48">
        <v>6</v>
      </c>
      <c r="AR38" s="48">
        <v>9</v>
      </c>
    </row>
    <row r="39" spans="1:44" s="27" customFormat="1" ht="13.5" thickBot="1">
      <c r="A39" s="21">
        <v>71016866</v>
      </c>
      <c r="B39" s="22" t="s">
        <v>59</v>
      </c>
      <c r="C39" s="22">
        <v>6800</v>
      </c>
      <c r="D39" s="22" t="s">
        <v>60</v>
      </c>
      <c r="E39" s="23">
        <v>84077</v>
      </c>
      <c r="F39" s="25">
        <f t="shared" si="2"/>
        <v>0.2646</v>
      </c>
      <c r="G39" s="48">
        <v>0</v>
      </c>
      <c r="H39" s="48">
        <v>1711</v>
      </c>
      <c r="I39" s="48">
        <v>0</v>
      </c>
      <c r="J39" s="48">
        <v>0</v>
      </c>
      <c r="K39" s="48">
        <v>0</v>
      </c>
      <c r="L39" s="48">
        <v>0</v>
      </c>
      <c r="M39" s="48">
        <v>6591</v>
      </c>
      <c r="N39" s="48">
        <v>0</v>
      </c>
      <c r="O39" s="48">
        <v>333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f t="shared" si="3"/>
        <v>6924</v>
      </c>
      <c r="V39" s="48">
        <v>6448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73">
        <f t="shared" si="4"/>
        <v>6448</v>
      </c>
      <c r="AE39" s="74">
        <f t="shared" si="5"/>
        <v>6448</v>
      </c>
      <c r="AF39" s="24">
        <f t="shared" si="6"/>
        <v>-476</v>
      </c>
      <c r="AG39" s="25">
        <f t="shared" si="0"/>
        <v>-0.07382133995037221</v>
      </c>
      <c r="AH39" s="48">
        <v>0</v>
      </c>
      <c r="AI39" s="48">
        <v>18</v>
      </c>
      <c r="AJ39" s="48">
        <v>0</v>
      </c>
      <c r="AK39" s="48">
        <v>42</v>
      </c>
      <c r="AL39" s="48">
        <v>0</v>
      </c>
      <c r="AM39" s="57">
        <f t="shared" si="7"/>
        <v>60</v>
      </c>
      <c r="AN39" s="26">
        <f t="shared" si="8"/>
        <v>0</v>
      </c>
      <c r="AO39" s="61">
        <f t="shared" si="1"/>
        <v>60</v>
      </c>
      <c r="AP39" s="48">
        <v>2</v>
      </c>
      <c r="AQ39" s="48">
        <v>3</v>
      </c>
      <c r="AR39" s="48">
        <v>0</v>
      </c>
    </row>
    <row r="40" spans="1:44" s="27" customFormat="1" ht="13.5" thickBot="1">
      <c r="A40" s="21">
        <v>71024388</v>
      </c>
      <c r="B40" s="22" t="s">
        <v>61</v>
      </c>
      <c r="C40" s="22">
        <v>3500</v>
      </c>
      <c r="D40" s="22" t="s">
        <v>62</v>
      </c>
      <c r="E40" s="23">
        <v>71022</v>
      </c>
      <c r="F40" s="25">
        <f t="shared" si="2"/>
        <v>0.5038</v>
      </c>
      <c r="G40" s="48">
        <v>241</v>
      </c>
      <c r="H40" s="48">
        <v>10472</v>
      </c>
      <c r="I40" s="48">
        <v>0</v>
      </c>
      <c r="J40" s="48">
        <v>66</v>
      </c>
      <c r="K40" s="48">
        <v>7985</v>
      </c>
      <c r="L40" s="48">
        <v>0</v>
      </c>
      <c r="M40" s="48">
        <v>20495</v>
      </c>
      <c r="N40" s="48">
        <v>1457</v>
      </c>
      <c r="O40" s="48">
        <v>1516</v>
      </c>
      <c r="P40" s="48">
        <v>8</v>
      </c>
      <c r="Q40" s="48">
        <v>0</v>
      </c>
      <c r="R40" s="48">
        <v>0</v>
      </c>
      <c r="S40" s="48">
        <v>0</v>
      </c>
      <c r="T40" s="48">
        <v>0</v>
      </c>
      <c r="U40" s="48">
        <f t="shared" si="3"/>
        <v>23476</v>
      </c>
      <c r="V40" s="48">
        <v>22070</v>
      </c>
      <c r="W40" s="48">
        <v>10536</v>
      </c>
      <c r="X40" s="48">
        <v>239</v>
      </c>
      <c r="Y40" s="48">
        <v>0</v>
      </c>
      <c r="Z40" s="48">
        <v>1464</v>
      </c>
      <c r="AA40" s="48">
        <v>7679</v>
      </c>
      <c r="AB40" s="48">
        <v>0</v>
      </c>
      <c r="AC40" s="48">
        <v>0</v>
      </c>
      <c r="AD40" s="73">
        <f t="shared" si="4"/>
        <v>41988</v>
      </c>
      <c r="AE40" s="74">
        <f t="shared" si="5"/>
        <v>23534</v>
      </c>
      <c r="AF40" s="24">
        <f t="shared" si="6"/>
        <v>58</v>
      </c>
      <c r="AG40" s="25">
        <f t="shared" si="0"/>
        <v>0.0013813470515385347</v>
      </c>
      <c r="AH40" s="48">
        <v>5</v>
      </c>
      <c r="AI40" s="48">
        <v>75</v>
      </c>
      <c r="AJ40" s="48">
        <v>22</v>
      </c>
      <c r="AK40" s="48">
        <v>147</v>
      </c>
      <c r="AL40" s="48">
        <v>10</v>
      </c>
      <c r="AM40" s="57">
        <f t="shared" si="7"/>
        <v>232</v>
      </c>
      <c r="AN40" s="26">
        <f t="shared" si="8"/>
        <v>27</v>
      </c>
      <c r="AO40" s="61">
        <f t="shared" si="1"/>
        <v>259</v>
      </c>
      <c r="AP40" s="48">
        <v>18</v>
      </c>
      <c r="AQ40" s="48">
        <v>15</v>
      </c>
      <c r="AR40" s="48">
        <v>20</v>
      </c>
    </row>
    <row r="41" spans="1:44" s="27" customFormat="1" ht="13.5" thickBot="1">
      <c r="A41" s="21">
        <v>71024784</v>
      </c>
      <c r="B41" s="22" t="s">
        <v>63</v>
      </c>
      <c r="C41" s="22">
        <v>7700</v>
      </c>
      <c r="D41" s="22" t="s">
        <v>64</v>
      </c>
      <c r="E41" s="23">
        <v>54007</v>
      </c>
      <c r="F41" s="25">
        <f t="shared" si="2"/>
        <v>0.4387</v>
      </c>
      <c r="G41" s="48">
        <v>0</v>
      </c>
      <c r="H41" s="48">
        <v>9314</v>
      </c>
      <c r="I41" s="48">
        <v>212</v>
      </c>
      <c r="J41" s="48">
        <v>0</v>
      </c>
      <c r="K41" s="48">
        <v>242</v>
      </c>
      <c r="L41" s="48">
        <v>0</v>
      </c>
      <c r="M41" s="48">
        <v>13430</v>
      </c>
      <c r="N41" s="48">
        <v>0</v>
      </c>
      <c r="O41" s="48">
        <v>1242</v>
      </c>
      <c r="P41" s="48">
        <v>43</v>
      </c>
      <c r="Q41" s="48">
        <v>0</v>
      </c>
      <c r="R41" s="48">
        <v>0</v>
      </c>
      <c r="S41" s="48">
        <v>0</v>
      </c>
      <c r="T41" s="48">
        <v>0</v>
      </c>
      <c r="U41" s="48">
        <f t="shared" si="3"/>
        <v>14715</v>
      </c>
      <c r="V41" s="48">
        <v>14721</v>
      </c>
      <c r="W41" s="48">
        <v>9525</v>
      </c>
      <c r="X41" s="48">
        <v>0</v>
      </c>
      <c r="Y41" s="48">
        <v>0</v>
      </c>
      <c r="Z41" s="48">
        <v>0</v>
      </c>
      <c r="AA41" s="48">
        <v>224</v>
      </c>
      <c r="AB41" s="48">
        <v>0</v>
      </c>
      <c r="AC41" s="48">
        <v>0</v>
      </c>
      <c r="AD41" s="73">
        <f t="shared" si="4"/>
        <v>24470</v>
      </c>
      <c r="AE41" s="74">
        <f t="shared" si="5"/>
        <v>14721</v>
      </c>
      <c r="AF41" s="24">
        <f t="shared" si="6"/>
        <v>6</v>
      </c>
      <c r="AG41" s="25">
        <f t="shared" si="0"/>
        <v>0.00024519820187985286</v>
      </c>
      <c r="AH41" s="48">
        <v>0</v>
      </c>
      <c r="AI41" s="48">
        <v>66</v>
      </c>
      <c r="AJ41" s="48">
        <v>1</v>
      </c>
      <c r="AK41" s="48">
        <v>106</v>
      </c>
      <c r="AL41" s="48">
        <v>0</v>
      </c>
      <c r="AM41" s="57">
        <f t="shared" si="7"/>
        <v>172</v>
      </c>
      <c r="AN41" s="26">
        <f t="shared" si="8"/>
        <v>1</v>
      </c>
      <c r="AO41" s="61">
        <f t="shared" si="1"/>
        <v>173</v>
      </c>
      <c r="AP41" s="48">
        <v>8</v>
      </c>
      <c r="AQ41" s="48">
        <v>3</v>
      </c>
      <c r="AR41" s="48">
        <v>2</v>
      </c>
    </row>
    <row r="42" spans="1:44" s="27" customFormat="1" ht="13.5" thickBot="1">
      <c r="A42" s="21">
        <v>71029041</v>
      </c>
      <c r="B42" s="22" t="s">
        <v>65</v>
      </c>
      <c r="C42" s="22">
        <v>9000</v>
      </c>
      <c r="D42" s="22" t="s">
        <v>22</v>
      </c>
      <c r="E42" s="23">
        <v>44021</v>
      </c>
      <c r="F42" s="25">
        <f t="shared" si="2"/>
        <v>0.4519</v>
      </c>
      <c r="G42" s="48">
        <v>0</v>
      </c>
      <c r="H42" s="48">
        <v>7415</v>
      </c>
      <c r="I42" s="48">
        <v>12</v>
      </c>
      <c r="J42" s="48">
        <v>0</v>
      </c>
      <c r="K42" s="48">
        <v>2269</v>
      </c>
      <c r="L42" s="48">
        <v>0</v>
      </c>
      <c r="M42" s="48">
        <v>12440</v>
      </c>
      <c r="N42" s="48">
        <v>0</v>
      </c>
      <c r="O42" s="48">
        <v>1243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f t="shared" si="3"/>
        <v>13683</v>
      </c>
      <c r="V42" s="48">
        <v>13701</v>
      </c>
      <c r="W42" s="48">
        <v>7435</v>
      </c>
      <c r="X42" s="48">
        <v>0</v>
      </c>
      <c r="Y42" s="48">
        <v>0</v>
      </c>
      <c r="Z42" s="48">
        <v>0</v>
      </c>
      <c r="AA42" s="48">
        <v>2215</v>
      </c>
      <c r="AB42" s="48">
        <v>0</v>
      </c>
      <c r="AC42" s="48">
        <v>0</v>
      </c>
      <c r="AD42" s="73">
        <f t="shared" si="4"/>
        <v>23351</v>
      </c>
      <c r="AE42" s="74">
        <f t="shared" si="5"/>
        <v>13701</v>
      </c>
      <c r="AF42" s="24">
        <f t="shared" si="6"/>
        <v>18</v>
      </c>
      <c r="AG42" s="25">
        <f t="shared" si="0"/>
        <v>0.0007708449316945742</v>
      </c>
      <c r="AH42" s="48">
        <v>0</v>
      </c>
      <c r="AI42" s="48">
        <v>53</v>
      </c>
      <c r="AJ42" s="48">
        <v>5</v>
      </c>
      <c r="AK42" s="48">
        <v>92</v>
      </c>
      <c r="AL42" s="48">
        <v>0</v>
      </c>
      <c r="AM42" s="57">
        <f t="shared" si="7"/>
        <v>145</v>
      </c>
      <c r="AN42" s="26">
        <f t="shared" si="8"/>
        <v>5</v>
      </c>
      <c r="AO42" s="61">
        <f t="shared" si="1"/>
        <v>150</v>
      </c>
      <c r="AP42" s="48">
        <v>4</v>
      </c>
      <c r="AQ42" s="48">
        <v>10</v>
      </c>
      <c r="AR42" s="48">
        <v>9</v>
      </c>
    </row>
    <row r="43" spans="1:44" s="27" customFormat="1" ht="13.5" thickBot="1">
      <c r="A43" s="21">
        <v>71030031</v>
      </c>
      <c r="B43" s="22" t="s">
        <v>66</v>
      </c>
      <c r="C43" s="22">
        <v>2650</v>
      </c>
      <c r="D43" s="22" t="s">
        <v>67</v>
      </c>
      <c r="E43" s="23">
        <v>11013</v>
      </c>
      <c r="F43" s="25">
        <f t="shared" si="2"/>
        <v>0.5978</v>
      </c>
      <c r="G43" s="48">
        <v>0</v>
      </c>
      <c r="H43" s="48">
        <v>5428</v>
      </c>
      <c r="I43" s="48">
        <v>8</v>
      </c>
      <c r="J43" s="48">
        <v>105</v>
      </c>
      <c r="K43" s="48">
        <v>9547</v>
      </c>
      <c r="L43" s="48">
        <v>745</v>
      </c>
      <c r="M43" s="48">
        <v>9835</v>
      </c>
      <c r="N43" s="48">
        <v>0</v>
      </c>
      <c r="O43" s="48">
        <v>940</v>
      </c>
      <c r="P43" s="48">
        <v>0</v>
      </c>
      <c r="Q43" s="48">
        <v>7</v>
      </c>
      <c r="R43" s="48">
        <v>0</v>
      </c>
      <c r="S43" s="48">
        <v>1</v>
      </c>
      <c r="T43" s="48">
        <v>0</v>
      </c>
      <c r="U43" s="48">
        <f t="shared" si="3"/>
        <v>10783</v>
      </c>
      <c r="V43" s="48">
        <v>10775</v>
      </c>
      <c r="W43" s="48">
        <v>5533</v>
      </c>
      <c r="X43" s="48">
        <v>0</v>
      </c>
      <c r="Y43" s="48">
        <v>0</v>
      </c>
      <c r="Z43" s="48">
        <v>0</v>
      </c>
      <c r="AA43" s="48">
        <v>9519</v>
      </c>
      <c r="AB43" s="48">
        <v>8</v>
      </c>
      <c r="AC43" s="48">
        <v>669</v>
      </c>
      <c r="AD43" s="73">
        <f t="shared" si="4"/>
        <v>26504</v>
      </c>
      <c r="AE43" s="74">
        <f t="shared" si="5"/>
        <v>10783</v>
      </c>
      <c r="AF43" s="24">
        <f t="shared" si="6"/>
        <v>0</v>
      </c>
      <c r="AG43" s="25">
        <f t="shared" si="0"/>
        <v>0</v>
      </c>
      <c r="AH43" s="48">
        <v>0</v>
      </c>
      <c r="AI43" s="48">
        <v>37</v>
      </c>
      <c r="AJ43" s="48">
        <v>31</v>
      </c>
      <c r="AK43" s="48">
        <v>70</v>
      </c>
      <c r="AL43" s="48">
        <v>0</v>
      </c>
      <c r="AM43" s="57">
        <f t="shared" si="7"/>
        <v>107</v>
      </c>
      <c r="AN43" s="26">
        <f t="shared" si="8"/>
        <v>31</v>
      </c>
      <c r="AO43" s="61">
        <f aca="true" t="shared" si="9" ref="AO43:AO61">AM43+AN43</f>
        <v>138</v>
      </c>
      <c r="AP43" s="48">
        <v>16</v>
      </c>
      <c r="AQ43" s="48">
        <v>13</v>
      </c>
      <c r="AR43" s="48">
        <v>20</v>
      </c>
    </row>
    <row r="44" spans="1:44" s="27" customFormat="1" ht="13.5" thickBot="1">
      <c r="A44" s="21">
        <v>71032209</v>
      </c>
      <c r="B44" s="22" t="s">
        <v>68</v>
      </c>
      <c r="C44" s="22">
        <v>3000</v>
      </c>
      <c r="D44" s="22" t="s">
        <v>69</v>
      </c>
      <c r="E44" s="23">
        <v>24062</v>
      </c>
      <c r="F44" s="25">
        <f t="shared" si="2"/>
        <v>0.4344</v>
      </c>
      <c r="G44" s="48">
        <v>1139</v>
      </c>
      <c r="H44" s="48">
        <v>3670</v>
      </c>
      <c r="I44" s="48">
        <v>28</v>
      </c>
      <c r="J44" s="48">
        <v>0</v>
      </c>
      <c r="K44" s="48">
        <v>10888</v>
      </c>
      <c r="L44" s="48">
        <v>10</v>
      </c>
      <c r="M44" s="48">
        <v>20801</v>
      </c>
      <c r="N44" s="48">
        <v>0</v>
      </c>
      <c r="O44" s="48">
        <v>2536</v>
      </c>
      <c r="P44" s="48">
        <v>15</v>
      </c>
      <c r="Q44" s="48">
        <v>553</v>
      </c>
      <c r="R44" s="48">
        <v>0</v>
      </c>
      <c r="S44" s="48">
        <v>36</v>
      </c>
      <c r="T44" s="48">
        <v>0</v>
      </c>
      <c r="U44" s="48">
        <f t="shared" si="3"/>
        <v>23941</v>
      </c>
      <c r="V44" s="48">
        <v>23369</v>
      </c>
      <c r="W44" s="48">
        <v>3697</v>
      </c>
      <c r="X44" s="48">
        <v>1139</v>
      </c>
      <c r="Y44" s="48">
        <v>0</v>
      </c>
      <c r="Z44" s="48">
        <v>0</v>
      </c>
      <c r="AA44" s="48">
        <v>10571</v>
      </c>
      <c r="AB44" s="48">
        <v>589</v>
      </c>
      <c r="AC44" s="48">
        <v>0</v>
      </c>
      <c r="AD44" s="73">
        <f>SUM(V44:AC44)</f>
        <v>39365</v>
      </c>
      <c r="AE44" s="74">
        <f t="shared" si="5"/>
        <v>23958</v>
      </c>
      <c r="AF44" s="24">
        <f t="shared" si="6"/>
        <v>17</v>
      </c>
      <c r="AG44" s="25">
        <f t="shared" si="0"/>
        <v>0.0004318557093865109</v>
      </c>
      <c r="AH44" s="48">
        <v>8</v>
      </c>
      <c r="AI44" s="48">
        <v>28</v>
      </c>
      <c r="AJ44" s="48">
        <v>32</v>
      </c>
      <c r="AK44" s="48">
        <v>147</v>
      </c>
      <c r="AL44" s="48">
        <v>0</v>
      </c>
      <c r="AM44" s="57">
        <f t="shared" si="7"/>
        <v>175</v>
      </c>
      <c r="AN44" s="26">
        <f t="shared" si="8"/>
        <v>40</v>
      </c>
      <c r="AO44" s="61">
        <f t="shared" si="9"/>
        <v>215</v>
      </c>
      <c r="AP44" s="48">
        <v>24</v>
      </c>
      <c r="AQ44" s="48">
        <v>22</v>
      </c>
      <c r="AR44" s="48">
        <v>22</v>
      </c>
    </row>
    <row r="45" spans="1:44" s="27" customFormat="1" ht="13.5" thickBot="1">
      <c r="A45" s="21">
        <v>71032506</v>
      </c>
      <c r="B45" s="63" t="s">
        <v>107</v>
      </c>
      <c r="C45" s="22">
        <v>6110</v>
      </c>
      <c r="D45" s="22" t="s">
        <v>70</v>
      </c>
      <c r="E45" s="23">
        <v>52048</v>
      </c>
      <c r="F45" s="25">
        <f t="shared" si="2"/>
        <v>0.4555</v>
      </c>
      <c r="G45" s="48">
        <v>2357</v>
      </c>
      <c r="H45" s="48">
        <v>13298</v>
      </c>
      <c r="I45" s="48">
        <v>0</v>
      </c>
      <c r="J45" s="48">
        <v>0</v>
      </c>
      <c r="K45" s="48">
        <v>9149</v>
      </c>
      <c r="L45" s="48">
        <v>0</v>
      </c>
      <c r="M45" s="48">
        <v>28796</v>
      </c>
      <c r="N45" s="48">
        <v>0</v>
      </c>
      <c r="O45" s="48">
        <v>3733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f t="shared" si="3"/>
        <v>32529</v>
      </c>
      <c r="V45" s="48">
        <v>32938</v>
      </c>
      <c r="W45" s="48">
        <v>13298</v>
      </c>
      <c r="X45" s="48">
        <v>2357</v>
      </c>
      <c r="Y45" s="48">
        <v>0</v>
      </c>
      <c r="Z45" s="48">
        <v>0</v>
      </c>
      <c r="AA45" s="48">
        <v>9001</v>
      </c>
      <c r="AB45" s="48">
        <v>0</v>
      </c>
      <c r="AC45" s="48">
        <v>0</v>
      </c>
      <c r="AD45" s="73">
        <f t="shared" si="4"/>
        <v>57594</v>
      </c>
      <c r="AE45" s="74">
        <f>V45+Z45+AB45</f>
        <v>32938</v>
      </c>
      <c r="AF45" s="24">
        <f>AE45-U45</f>
        <v>409</v>
      </c>
      <c r="AG45" s="25">
        <f t="shared" si="0"/>
        <v>0.007101434177171233</v>
      </c>
      <c r="AH45" s="48">
        <v>13</v>
      </c>
      <c r="AI45" s="48">
        <v>98</v>
      </c>
      <c r="AJ45" s="48">
        <v>24</v>
      </c>
      <c r="AK45" s="48">
        <v>210</v>
      </c>
      <c r="AL45" s="48">
        <v>0</v>
      </c>
      <c r="AM45" s="57">
        <f t="shared" si="7"/>
        <v>308</v>
      </c>
      <c r="AN45" s="26">
        <f>AH45+AJ45</f>
        <v>37</v>
      </c>
      <c r="AO45" s="61">
        <f t="shared" si="9"/>
        <v>345</v>
      </c>
      <c r="AP45" s="48">
        <v>23</v>
      </c>
      <c r="AQ45" s="48">
        <v>15</v>
      </c>
      <c r="AR45" s="48">
        <v>22</v>
      </c>
    </row>
    <row r="46" spans="1:44" s="27" customFormat="1" ht="13.5" thickBot="1">
      <c r="A46" s="21">
        <v>71033296</v>
      </c>
      <c r="B46" s="22" t="s">
        <v>71</v>
      </c>
      <c r="C46" s="22">
        <v>1180</v>
      </c>
      <c r="D46" s="22" t="s">
        <v>36</v>
      </c>
      <c r="E46" s="23">
        <v>21016</v>
      </c>
      <c r="F46" s="25">
        <f t="shared" si="2"/>
        <v>0.5754</v>
      </c>
      <c r="G46" s="48">
        <v>190</v>
      </c>
      <c r="H46" s="48">
        <v>5062</v>
      </c>
      <c r="I46" s="48">
        <v>118</v>
      </c>
      <c r="J46" s="48">
        <v>0</v>
      </c>
      <c r="K46" s="48">
        <v>362</v>
      </c>
      <c r="L46" s="48">
        <v>0</v>
      </c>
      <c r="M46" s="48">
        <v>5312</v>
      </c>
      <c r="N46" s="48">
        <v>0</v>
      </c>
      <c r="O46" s="48">
        <v>434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f t="shared" si="3"/>
        <v>5746</v>
      </c>
      <c r="V46" s="48">
        <v>5746</v>
      </c>
      <c r="W46" s="48">
        <v>5180</v>
      </c>
      <c r="X46" s="48">
        <v>190</v>
      </c>
      <c r="Y46" s="48">
        <v>0</v>
      </c>
      <c r="Z46" s="48">
        <v>0</v>
      </c>
      <c r="AA46" s="48">
        <v>362</v>
      </c>
      <c r="AB46" s="48">
        <v>0</v>
      </c>
      <c r="AC46" s="48">
        <v>0</v>
      </c>
      <c r="AD46" s="73">
        <f t="shared" si="4"/>
        <v>11478</v>
      </c>
      <c r="AE46" s="74">
        <f t="shared" si="5"/>
        <v>5746</v>
      </c>
      <c r="AF46" s="24">
        <f t="shared" si="6"/>
        <v>0</v>
      </c>
      <c r="AG46" s="25">
        <f t="shared" si="0"/>
        <v>0</v>
      </c>
      <c r="AH46" s="48">
        <v>1</v>
      </c>
      <c r="AI46" s="48">
        <v>39</v>
      </c>
      <c r="AJ46" s="48">
        <v>0</v>
      </c>
      <c r="AK46" s="48">
        <v>30</v>
      </c>
      <c r="AL46" s="48">
        <v>0</v>
      </c>
      <c r="AM46" s="57">
        <f t="shared" si="7"/>
        <v>69</v>
      </c>
      <c r="AN46" s="26">
        <f t="shared" si="8"/>
        <v>1</v>
      </c>
      <c r="AO46" s="61">
        <f t="shared" si="9"/>
        <v>70</v>
      </c>
      <c r="AP46" s="48">
        <v>8</v>
      </c>
      <c r="AQ46" s="48">
        <v>3</v>
      </c>
      <c r="AR46" s="48">
        <v>7</v>
      </c>
    </row>
    <row r="47" spans="1:44" s="27" customFormat="1" ht="13.5" thickBot="1">
      <c r="A47" s="21">
        <v>71037157</v>
      </c>
      <c r="B47" s="22" t="s">
        <v>72</v>
      </c>
      <c r="C47" s="22">
        <v>3600</v>
      </c>
      <c r="D47" s="22" t="s">
        <v>73</v>
      </c>
      <c r="E47" s="23">
        <v>71016</v>
      </c>
      <c r="F47" s="25">
        <f t="shared" si="2"/>
        <v>0.3715</v>
      </c>
      <c r="G47" s="48">
        <v>0</v>
      </c>
      <c r="H47" s="48">
        <v>10645</v>
      </c>
      <c r="I47" s="48">
        <v>2</v>
      </c>
      <c r="J47" s="48">
        <v>0</v>
      </c>
      <c r="K47" s="48">
        <v>1158</v>
      </c>
      <c r="L47" s="48">
        <v>0</v>
      </c>
      <c r="M47" s="48">
        <v>27388</v>
      </c>
      <c r="N47" s="48">
        <v>0</v>
      </c>
      <c r="O47" s="48">
        <v>1286</v>
      </c>
      <c r="P47" s="48">
        <v>210</v>
      </c>
      <c r="Q47" s="48">
        <v>0</v>
      </c>
      <c r="R47" s="48">
        <v>0</v>
      </c>
      <c r="S47" s="48">
        <v>0</v>
      </c>
      <c r="T47" s="48">
        <v>0</v>
      </c>
      <c r="U47" s="48">
        <f t="shared" si="3"/>
        <v>28884</v>
      </c>
      <c r="V47" s="48">
        <v>28886</v>
      </c>
      <c r="W47" s="48">
        <v>10662</v>
      </c>
      <c r="X47" s="48">
        <v>0</v>
      </c>
      <c r="Y47" s="48">
        <v>0</v>
      </c>
      <c r="Z47" s="48">
        <v>0</v>
      </c>
      <c r="AA47" s="48">
        <v>1158</v>
      </c>
      <c r="AB47" s="48">
        <v>0</v>
      </c>
      <c r="AC47" s="48">
        <v>0</v>
      </c>
      <c r="AD47" s="73">
        <f t="shared" si="4"/>
        <v>40706</v>
      </c>
      <c r="AE47" s="74">
        <f t="shared" si="5"/>
        <v>28886</v>
      </c>
      <c r="AF47" s="24">
        <f t="shared" si="6"/>
        <v>2</v>
      </c>
      <c r="AG47" s="25">
        <f t="shared" si="0"/>
        <v>4.913280597454921E-05</v>
      </c>
      <c r="AH47" s="48">
        <v>0</v>
      </c>
      <c r="AI47" s="48">
        <v>83</v>
      </c>
      <c r="AJ47" s="48">
        <v>3</v>
      </c>
      <c r="AK47" s="48">
        <v>176</v>
      </c>
      <c r="AL47" s="48">
        <v>0</v>
      </c>
      <c r="AM47" s="57">
        <f t="shared" si="7"/>
        <v>259</v>
      </c>
      <c r="AN47" s="26">
        <f t="shared" si="8"/>
        <v>3</v>
      </c>
      <c r="AO47" s="61">
        <f t="shared" si="9"/>
        <v>262</v>
      </c>
      <c r="AP47" s="48">
        <v>20</v>
      </c>
      <c r="AQ47" s="48">
        <v>10</v>
      </c>
      <c r="AR47" s="48">
        <v>16</v>
      </c>
    </row>
    <row r="48" spans="1:44" s="27" customFormat="1" ht="13.5" thickBot="1">
      <c r="A48" s="21">
        <v>71039632</v>
      </c>
      <c r="B48" s="22" t="s">
        <v>74</v>
      </c>
      <c r="C48" s="22">
        <v>8500</v>
      </c>
      <c r="D48" s="22" t="s">
        <v>75</v>
      </c>
      <c r="E48" s="23">
        <v>34022</v>
      </c>
      <c r="F48" s="25">
        <f t="shared" si="2"/>
        <v>0.3757</v>
      </c>
      <c r="G48" s="48">
        <v>0</v>
      </c>
      <c r="H48" s="48">
        <v>4396</v>
      </c>
      <c r="I48" s="48">
        <v>344</v>
      </c>
      <c r="J48" s="48">
        <v>0</v>
      </c>
      <c r="K48" s="48">
        <v>5327</v>
      </c>
      <c r="L48" s="48">
        <v>0</v>
      </c>
      <c r="M48" s="48">
        <v>17203</v>
      </c>
      <c r="N48" s="48">
        <v>789</v>
      </c>
      <c r="O48" s="48">
        <v>1470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f t="shared" si="3"/>
        <v>19462</v>
      </c>
      <c r="V48" s="48">
        <v>18657</v>
      </c>
      <c r="W48" s="48">
        <v>4740</v>
      </c>
      <c r="X48" s="48">
        <v>0</v>
      </c>
      <c r="Y48" s="48">
        <v>0</v>
      </c>
      <c r="Z48" s="48">
        <v>790</v>
      </c>
      <c r="AA48" s="48">
        <v>5122</v>
      </c>
      <c r="AB48" s="48">
        <v>0</v>
      </c>
      <c r="AC48" s="48">
        <v>0</v>
      </c>
      <c r="AD48" s="73">
        <f t="shared" si="4"/>
        <v>29309</v>
      </c>
      <c r="AE48" s="74">
        <f t="shared" si="5"/>
        <v>19447</v>
      </c>
      <c r="AF48" s="24">
        <f t="shared" si="6"/>
        <v>-15</v>
      </c>
      <c r="AG48" s="25">
        <f t="shared" si="0"/>
        <v>-0.0005117881879286226</v>
      </c>
      <c r="AH48" s="48">
        <v>0</v>
      </c>
      <c r="AI48" s="48">
        <v>57</v>
      </c>
      <c r="AJ48" s="48">
        <v>12</v>
      </c>
      <c r="AK48" s="48">
        <v>93</v>
      </c>
      <c r="AL48" s="48">
        <v>4</v>
      </c>
      <c r="AM48" s="57">
        <f>AI48+AK48+AL48</f>
        <v>154</v>
      </c>
      <c r="AN48" s="26">
        <f t="shared" si="8"/>
        <v>12</v>
      </c>
      <c r="AO48" s="61">
        <f t="shared" si="9"/>
        <v>166</v>
      </c>
      <c r="AP48" s="48">
        <v>10</v>
      </c>
      <c r="AQ48" s="48">
        <v>4</v>
      </c>
      <c r="AR48" s="48">
        <v>16</v>
      </c>
    </row>
    <row r="49" spans="1:44" s="27" customFormat="1" ht="13.5" thickBot="1">
      <c r="A49" s="21">
        <v>71040325</v>
      </c>
      <c r="B49" s="22" t="s">
        <v>76</v>
      </c>
      <c r="C49" s="22">
        <v>1200</v>
      </c>
      <c r="D49" s="22" t="s">
        <v>36</v>
      </c>
      <c r="E49" s="23">
        <v>21018</v>
      </c>
      <c r="F49" s="25">
        <f t="shared" si="2"/>
        <v>0.5575</v>
      </c>
      <c r="G49" s="48">
        <v>8334</v>
      </c>
      <c r="H49" s="48">
        <v>3018</v>
      </c>
      <c r="I49" s="48">
        <v>0</v>
      </c>
      <c r="J49" s="48">
        <v>1</v>
      </c>
      <c r="K49" s="48">
        <v>10858</v>
      </c>
      <c r="L49" s="48">
        <v>859</v>
      </c>
      <c r="M49" s="48">
        <v>16740</v>
      </c>
      <c r="N49" s="48">
        <v>0</v>
      </c>
      <c r="O49" s="48">
        <v>1943</v>
      </c>
      <c r="P49" s="48">
        <v>1</v>
      </c>
      <c r="Q49" s="48">
        <v>0</v>
      </c>
      <c r="R49" s="48">
        <v>0</v>
      </c>
      <c r="S49" s="48">
        <v>0</v>
      </c>
      <c r="T49" s="48">
        <v>0</v>
      </c>
      <c r="U49" s="48">
        <f t="shared" si="3"/>
        <v>18684</v>
      </c>
      <c r="V49" s="48">
        <v>18695</v>
      </c>
      <c r="W49" s="48">
        <v>3020</v>
      </c>
      <c r="X49" s="48">
        <v>8288</v>
      </c>
      <c r="Y49" s="48">
        <v>0</v>
      </c>
      <c r="Z49" s="48">
        <v>0</v>
      </c>
      <c r="AA49" s="48">
        <v>10373</v>
      </c>
      <c r="AB49" s="48">
        <v>0</v>
      </c>
      <c r="AC49" s="48">
        <v>859</v>
      </c>
      <c r="AD49" s="73">
        <f t="shared" si="4"/>
        <v>41235</v>
      </c>
      <c r="AE49" s="74">
        <f t="shared" si="5"/>
        <v>18695</v>
      </c>
      <c r="AF49" s="24">
        <f t="shared" si="6"/>
        <v>11</v>
      </c>
      <c r="AG49" s="25">
        <f t="shared" si="0"/>
        <v>0.00026676367163817145</v>
      </c>
      <c r="AH49" s="48">
        <v>52</v>
      </c>
      <c r="AI49" s="48">
        <v>26</v>
      </c>
      <c r="AJ49" s="48">
        <v>40</v>
      </c>
      <c r="AK49" s="48">
        <v>109</v>
      </c>
      <c r="AL49" s="48">
        <v>0</v>
      </c>
      <c r="AM49" s="57">
        <f t="shared" si="7"/>
        <v>135</v>
      </c>
      <c r="AN49" s="26">
        <f t="shared" si="8"/>
        <v>92</v>
      </c>
      <c r="AO49" s="61">
        <f t="shared" si="9"/>
        <v>227</v>
      </c>
      <c r="AP49" s="48">
        <v>20</v>
      </c>
      <c r="AQ49" s="48">
        <v>16</v>
      </c>
      <c r="AR49" s="48">
        <v>20</v>
      </c>
    </row>
    <row r="50" spans="1:44" s="27" customFormat="1" ht="13.5" thickBot="1">
      <c r="A50" s="21">
        <v>71040622</v>
      </c>
      <c r="B50" s="22" t="s">
        <v>77</v>
      </c>
      <c r="C50" s="22">
        <v>1070</v>
      </c>
      <c r="D50" s="22" t="s">
        <v>36</v>
      </c>
      <c r="E50" s="23">
        <v>21001</v>
      </c>
      <c r="F50" s="25">
        <f t="shared" si="2"/>
        <v>0.5436</v>
      </c>
      <c r="G50" s="48">
        <v>475</v>
      </c>
      <c r="H50" s="48">
        <v>6591</v>
      </c>
      <c r="I50" s="48">
        <v>0</v>
      </c>
      <c r="J50" s="48">
        <v>26</v>
      </c>
      <c r="K50" s="48">
        <v>6155</v>
      </c>
      <c r="L50" s="48">
        <v>0</v>
      </c>
      <c r="M50" s="48">
        <v>11934</v>
      </c>
      <c r="N50" s="48">
        <v>2727</v>
      </c>
      <c r="O50" s="48">
        <v>1577</v>
      </c>
      <c r="P50" s="48">
        <v>84</v>
      </c>
      <c r="Q50" s="48">
        <v>0</v>
      </c>
      <c r="R50" s="48">
        <v>0</v>
      </c>
      <c r="S50" s="48">
        <v>0</v>
      </c>
      <c r="T50" s="48">
        <v>0</v>
      </c>
      <c r="U50" s="48">
        <f>M50+N50+O50+P50+Q50+R50+S50</f>
        <v>16322</v>
      </c>
      <c r="V50" s="48">
        <v>13603</v>
      </c>
      <c r="W50" s="48">
        <v>6669</v>
      </c>
      <c r="X50" s="48">
        <v>477</v>
      </c>
      <c r="Y50" s="48">
        <v>0</v>
      </c>
      <c r="Z50" s="48">
        <v>2708</v>
      </c>
      <c r="AA50" s="48">
        <v>6109</v>
      </c>
      <c r="AB50" s="48">
        <v>0</v>
      </c>
      <c r="AC50" s="48">
        <v>0</v>
      </c>
      <c r="AD50" s="73">
        <f t="shared" si="4"/>
        <v>29566</v>
      </c>
      <c r="AE50" s="74">
        <f t="shared" si="5"/>
        <v>16311</v>
      </c>
      <c r="AF50" s="24">
        <f t="shared" si="6"/>
        <v>-11</v>
      </c>
      <c r="AG50" s="25">
        <f t="shared" si="0"/>
        <v>-0.00037204897517418656</v>
      </c>
      <c r="AH50" s="48">
        <v>3</v>
      </c>
      <c r="AI50" s="48">
        <v>51</v>
      </c>
      <c r="AJ50" s="48">
        <v>18</v>
      </c>
      <c r="AK50" s="48">
        <v>90</v>
      </c>
      <c r="AL50" s="48">
        <v>20</v>
      </c>
      <c r="AM50" s="57">
        <f t="shared" si="7"/>
        <v>161</v>
      </c>
      <c r="AN50" s="26">
        <f t="shared" si="8"/>
        <v>21</v>
      </c>
      <c r="AO50" s="61">
        <f t="shared" si="9"/>
        <v>182</v>
      </c>
      <c r="AP50" s="48">
        <v>9</v>
      </c>
      <c r="AQ50" s="48">
        <v>8</v>
      </c>
      <c r="AR50" s="48">
        <v>14</v>
      </c>
    </row>
    <row r="51" spans="1:44" s="27" customFormat="1" ht="13.5" thickBot="1">
      <c r="A51" s="21">
        <v>71041018</v>
      </c>
      <c r="B51" s="22" t="s">
        <v>78</v>
      </c>
      <c r="C51" s="22">
        <v>7301</v>
      </c>
      <c r="D51" s="22" t="s">
        <v>79</v>
      </c>
      <c r="E51" s="23">
        <v>53014</v>
      </c>
      <c r="F51" s="25">
        <f t="shared" si="2"/>
        <v>0.3466</v>
      </c>
      <c r="G51" s="48">
        <v>124</v>
      </c>
      <c r="H51" s="48">
        <v>7500</v>
      </c>
      <c r="I51" s="48">
        <v>15</v>
      </c>
      <c r="J51" s="48">
        <v>0</v>
      </c>
      <c r="K51" s="48">
        <v>11805</v>
      </c>
      <c r="L51" s="48">
        <v>0</v>
      </c>
      <c r="M51" s="48">
        <v>26003</v>
      </c>
      <c r="N51" s="48">
        <v>0</v>
      </c>
      <c r="O51" s="48">
        <v>1843</v>
      </c>
      <c r="P51" s="48">
        <v>37</v>
      </c>
      <c r="Q51" s="48">
        <v>0</v>
      </c>
      <c r="R51" s="48">
        <v>0</v>
      </c>
      <c r="S51" s="48">
        <v>0</v>
      </c>
      <c r="T51" s="48">
        <v>0</v>
      </c>
      <c r="U51" s="48">
        <f t="shared" si="3"/>
        <v>27883</v>
      </c>
      <c r="V51" s="48">
        <v>27882</v>
      </c>
      <c r="W51" s="48">
        <v>7507</v>
      </c>
      <c r="X51" s="48">
        <v>124</v>
      </c>
      <c r="Y51" s="48">
        <v>0</v>
      </c>
      <c r="Z51" s="48">
        <v>0</v>
      </c>
      <c r="AA51" s="48">
        <v>11387</v>
      </c>
      <c r="AB51" s="48">
        <v>0</v>
      </c>
      <c r="AC51" s="48">
        <v>0</v>
      </c>
      <c r="AD51" s="73">
        <f t="shared" si="4"/>
        <v>46900</v>
      </c>
      <c r="AE51" s="74">
        <f t="shared" si="5"/>
        <v>27882</v>
      </c>
      <c r="AF51" s="24">
        <f t="shared" si="6"/>
        <v>-1</v>
      </c>
      <c r="AG51" s="25">
        <f t="shared" si="0"/>
        <v>-2.1321961620469083E-05</v>
      </c>
      <c r="AH51" s="48">
        <v>1</v>
      </c>
      <c r="AI51" s="48">
        <v>81</v>
      </c>
      <c r="AJ51" s="48">
        <v>36</v>
      </c>
      <c r="AK51" s="48">
        <v>147</v>
      </c>
      <c r="AL51" s="48">
        <v>0</v>
      </c>
      <c r="AM51" s="57">
        <f t="shared" si="7"/>
        <v>228</v>
      </c>
      <c r="AN51" s="26">
        <f t="shared" si="8"/>
        <v>37</v>
      </c>
      <c r="AO51" s="61">
        <f t="shared" si="9"/>
        <v>265</v>
      </c>
      <c r="AP51" s="48">
        <v>3</v>
      </c>
      <c r="AQ51" s="48">
        <v>8</v>
      </c>
      <c r="AR51" s="48">
        <v>5</v>
      </c>
    </row>
    <row r="52" spans="1:44" s="27" customFormat="1" ht="13.5" thickBot="1">
      <c r="A52" s="21">
        <v>71041216</v>
      </c>
      <c r="B52" s="22" t="s">
        <v>80</v>
      </c>
      <c r="C52" s="22">
        <v>4000</v>
      </c>
      <c r="D52" s="22" t="s">
        <v>81</v>
      </c>
      <c r="E52" s="23">
        <v>62063</v>
      </c>
      <c r="F52" s="25">
        <f t="shared" si="2"/>
        <v>0.3704</v>
      </c>
      <c r="G52" s="48">
        <v>490</v>
      </c>
      <c r="H52" s="48">
        <v>4206</v>
      </c>
      <c r="I52" s="48">
        <v>0</v>
      </c>
      <c r="J52" s="48">
        <v>0</v>
      </c>
      <c r="K52" s="48">
        <v>3721</v>
      </c>
      <c r="L52" s="48">
        <v>21</v>
      </c>
      <c r="M52" s="48">
        <v>15769</v>
      </c>
      <c r="N52" s="48">
        <v>0</v>
      </c>
      <c r="O52" s="48">
        <v>1029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f t="shared" si="3"/>
        <v>16798</v>
      </c>
      <c r="V52" s="48">
        <v>16798</v>
      </c>
      <c r="W52" s="48">
        <v>4206</v>
      </c>
      <c r="X52" s="48">
        <v>490</v>
      </c>
      <c r="Y52" s="48">
        <v>0</v>
      </c>
      <c r="Z52" s="48">
        <v>0</v>
      </c>
      <c r="AA52" s="48">
        <v>3580</v>
      </c>
      <c r="AB52" s="48">
        <v>0</v>
      </c>
      <c r="AC52" s="48">
        <v>0</v>
      </c>
      <c r="AD52" s="73">
        <f t="shared" si="4"/>
        <v>25074</v>
      </c>
      <c r="AE52" s="74">
        <f t="shared" si="5"/>
        <v>16798</v>
      </c>
      <c r="AF52" s="24">
        <f t="shared" si="6"/>
        <v>0</v>
      </c>
      <c r="AG52" s="25">
        <f t="shared" si="0"/>
        <v>0</v>
      </c>
      <c r="AH52" s="48">
        <v>2</v>
      </c>
      <c r="AI52" s="48">
        <v>38</v>
      </c>
      <c r="AJ52" s="48">
        <v>12</v>
      </c>
      <c r="AK52" s="48">
        <v>100</v>
      </c>
      <c r="AL52" s="48">
        <v>0</v>
      </c>
      <c r="AM52" s="57">
        <f t="shared" si="7"/>
        <v>138</v>
      </c>
      <c r="AN52" s="26">
        <f t="shared" si="8"/>
        <v>14</v>
      </c>
      <c r="AO52" s="61">
        <f t="shared" si="9"/>
        <v>152</v>
      </c>
      <c r="AP52" s="48">
        <v>12</v>
      </c>
      <c r="AQ52" s="48">
        <v>8</v>
      </c>
      <c r="AR52" s="48">
        <v>6</v>
      </c>
    </row>
    <row r="53" spans="1:44" s="27" customFormat="1" ht="13.5" thickBot="1">
      <c r="A53" s="21">
        <v>71053488</v>
      </c>
      <c r="B53" s="58" t="s">
        <v>98</v>
      </c>
      <c r="C53" s="22">
        <v>7500</v>
      </c>
      <c r="D53" s="60" t="s">
        <v>96</v>
      </c>
      <c r="E53" s="23"/>
      <c r="F53" s="25">
        <f t="shared" si="2"/>
        <v>0.4616</v>
      </c>
      <c r="G53" s="48">
        <v>0</v>
      </c>
      <c r="H53" s="48">
        <v>11313</v>
      </c>
      <c r="I53" s="48">
        <v>11</v>
      </c>
      <c r="J53" s="48">
        <v>0</v>
      </c>
      <c r="K53" s="48">
        <v>2509</v>
      </c>
      <c r="L53" s="48">
        <v>0</v>
      </c>
      <c r="M53" s="48">
        <v>14868</v>
      </c>
      <c r="N53" s="48">
        <v>0</v>
      </c>
      <c r="O53" s="48">
        <v>1774</v>
      </c>
      <c r="P53" s="48">
        <v>1</v>
      </c>
      <c r="Q53" s="48">
        <v>0</v>
      </c>
      <c r="R53" s="48">
        <v>0</v>
      </c>
      <c r="S53" s="48">
        <v>0</v>
      </c>
      <c r="T53" s="48">
        <v>0</v>
      </c>
      <c r="U53" s="48">
        <f>M53+N53+O53+P53+Q53+R53+S53</f>
        <v>16643</v>
      </c>
      <c r="V53" s="48">
        <v>16652</v>
      </c>
      <c r="W53" s="48">
        <v>11329</v>
      </c>
      <c r="X53" s="48">
        <v>0</v>
      </c>
      <c r="Y53" s="48">
        <v>0</v>
      </c>
      <c r="Z53" s="48">
        <v>0</v>
      </c>
      <c r="AA53" s="48">
        <v>2322</v>
      </c>
      <c r="AB53" s="48">
        <v>0</v>
      </c>
      <c r="AC53" s="48">
        <v>0</v>
      </c>
      <c r="AD53" s="73">
        <f t="shared" si="4"/>
        <v>30303</v>
      </c>
      <c r="AE53" s="74">
        <f t="shared" si="5"/>
        <v>16652</v>
      </c>
      <c r="AF53" s="24">
        <f t="shared" si="6"/>
        <v>9</v>
      </c>
      <c r="AG53" s="25">
        <f t="shared" si="0"/>
        <v>0.000297000297000297</v>
      </c>
      <c r="AH53" s="48">
        <v>0</v>
      </c>
      <c r="AI53" s="48">
        <v>85</v>
      </c>
      <c r="AJ53" s="48">
        <v>6</v>
      </c>
      <c r="AK53" s="48">
        <v>107</v>
      </c>
      <c r="AL53" s="48">
        <v>0</v>
      </c>
      <c r="AM53" s="57">
        <f t="shared" si="7"/>
        <v>192</v>
      </c>
      <c r="AN53" s="26">
        <f t="shared" si="8"/>
        <v>6</v>
      </c>
      <c r="AO53" s="61">
        <f t="shared" si="9"/>
        <v>198</v>
      </c>
      <c r="AP53" s="48">
        <v>1</v>
      </c>
      <c r="AQ53" s="48">
        <v>8</v>
      </c>
      <c r="AR53" s="48">
        <v>6</v>
      </c>
    </row>
    <row r="54" spans="1:44" s="27" customFormat="1" ht="13.5" thickBot="1">
      <c r="A54" s="21">
        <v>71053686</v>
      </c>
      <c r="B54" s="22" t="s">
        <v>82</v>
      </c>
      <c r="C54" s="22">
        <v>2390</v>
      </c>
      <c r="D54" s="22" t="s">
        <v>83</v>
      </c>
      <c r="E54" s="23">
        <v>11055</v>
      </c>
      <c r="F54" s="25">
        <f t="shared" si="2"/>
        <v>0.428</v>
      </c>
      <c r="G54" s="48">
        <v>532</v>
      </c>
      <c r="H54" s="48">
        <v>5225</v>
      </c>
      <c r="I54" s="48">
        <v>2</v>
      </c>
      <c r="J54" s="48">
        <v>18</v>
      </c>
      <c r="K54" s="48">
        <v>1589</v>
      </c>
      <c r="L54" s="48">
        <v>0</v>
      </c>
      <c r="M54" s="48">
        <v>10393</v>
      </c>
      <c r="N54" s="48">
        <v>0</v>
      </c>
      <c r="O54" s="48">
        <v>841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f t="shared" si="3"/>
        <v>11234</v>
      </c>
      <c r="V54" s="48">
        <v>11217</v>
      </c>
      <c r="W54" s="48">
        <v>5245</v>
      </c>
      <c r="X54" s="48">
        <v>479</v>
      </c>
      <c r="Y54" s="48">
        <v>0</v>
      </c>
      <c r="Z54" s="48">
        <v>0</v>
      </c>
      <c r="AA54" s="48">
        <v>1580</v>
      </c>
      <c r="AB54" s="48">
        <v>0</v>
      </c>
      <c r="AC54" s="48">
        <v>0</v>
      </c>
      <c r="AD54" s="73">
        <f>SUM(V54:AC54)</f>
        <v>18521</v>
      </c>
      <c r="AE54" s="74">
        <f t="shared" si="5"/>
        <v>11217</v>
      </c>
      <c r="AF54" s="24">
        <f t="shared" si="6"/>
        <v>-17</v>
      </c>
      <c r="AG54" s="25">
        <f t="shared" si="0"/>
        <v>-0.0009178770044813995</v>
      </c>
      <c r="AH54" s="48">
        <v>2</v>
      </c>
      <c r="AI54" s="48">
        <v>36</v>
      </c>
      <c r="AJ54" s="48">
        <v>4</v>
      </c>
      <c r="AK54" s="48">
        <v>75</v>
      </c>
      <c r="AL54" s="48">
        <v>0</v>
      </c>
      <c r="AM54" s="57">
        <f t="shared" si="7"/>
        <v>111</v>
      </c>
      <c r="AN54" s="26">
        <f t="shared" si="8"/>
        <v>6</v>
      </c>
      <c r="AO54" s="61">
        <f t="shared" si="9"/>
        <v>117</v>
      </c>
      <c r="AP54" s="48">
        <v>4</v>
      </c>
      <c r="AQ54" s="48">
        <v>5</v>
      </c>
      <c r="AR54" s="48">
        <v>7</v>
      </c>
    </row>
    <row r="55" spans="1:44" s="27" customFormat="1" ht="13.5" thickBot="1">
      <c r="A55" s="21">
        <v>71055072</v>
      </c>
      <c r="B55" s="22" t="s">
        <v>84</v>
      </c>
      <c r="C55" s="22">
        <v>9600</v>
      </c>
      <c r="D55" s="22" t="s">
        <v>85</v>
      </c>
      <c r="E55" s="23">
        <v>45041</v>
      </c>
      <c r="F55" s="25">
        <f t="shared" si="2"/>
        <v>0.675</v>
      </c>
      <c r="G55" s="48">
        <v>558</v>
      </c>
      <c r="H55" s="48">
        <v>17771</v>
      </c>
      <c r="I55" s="48">
        <v>0</v>
      </c>
      <c r="J55" s="48">
        <v>1201</v>
      </c>
      <c r="K55" s="48">
        <v>8403</v>
      </c>
      <c r="L55" s="48">
        <v>0</v>
      </c>
      <c r="M55" s="48">
        <v>12057</v>
      </c>
      <c r="N55" s="48">
        <v>0</v>
      </c>
      <c r="O55" s="48">
        <v>724</v>
      </c>
      <c r="P55" s="48">
        <v>2</v>
      </c>
      <c r="Q55" s="48">
        <v>0</v>
      </c>
      <c r="R55" s="48">
        <v>0</v>
      </c>
      <c r="S55" s="48">
        <v>0</v>
      </c>
      <c r="T55" s="48">
        <v>0</v>
      </c>
      <c r="U55" s="48">
        <f t="shared" si="3"/>
        <v>12783</v>
      </c>
      <c r="V55" s="48">
        <v>12783</v>
      </c>
      <c r="W55" s="48">
        <v>18972</v>
      </c>
      <c r="X55" s="48">
        <v>558</v>
      </c>
      <c r="Y55" s="48">
        <v>0</v>
      </c>
      <c r="Z55" s="48">
        <v>0</v>
      </c>
      <c r="AA55" s="48">
        <v>7563</v>
      </c>
      <c r="AB55" s="48">
        <v>0</v>
      </c>
      <c r="AC55" s="48">
        <v>0</v>
      </c>
      <c r="AD55" s="73">
        <f t="shared" si="4"/>
        <v>39876</v>
      </c>
      <c r="AE55" s="74">
        <f t="shared" si="5"/>
        <v>12783</v>
      </c>
      <c r="AF55" s="24">
        <f t="shared" si="6"/>
        <v>0</v>
      </c>
      <c r="AG55" s="25">
        <f t="shared" si="0"/>
        <v>0</v>
      </c>
      <c r="AH55" s="48">
        <v>5</v>
      </c>
      <c r="AI55" s="48">
        <v>127</v>
      </c>
      <c r="AJ55" s="48">
        <v>22</v>
      </c>
      <c r="AK55" s="48">
        <v>75</v>
      </c>
      <c r="AL55" s="48">
        <v>0</v>
      </c>
      <c r="AM55" s="57">
        <f t="shared" si="7"/>
        <v>202</v>
      </c>
      <c r="AN55" s="26">
        <f t="shared" si="8"/>
        <v>27</v>
      </c>
      <c r="AO55" s="61">
        <f t="shared" si="9"/>
        <v>229</v>
      </c>
      <c r="AP55" s="48">
        <v>8</v>
      </c>
      <c r="AQ55" s="48">
        <v>12</v>
      </c>
      <c r="AR55" s="48">
        <v>4</v>
      </c>
    </row>
    <row r="56" spans="1:44" s="27" customFormat="1" ht="13.5" thickBot="1">
      <c r="A56" s="21">
        <v>71059527</v>
      </c>
      <c r="B56" s="22" t="s">
        <v>86</v>
      </c>
      <c r="C56" s="22">
        <v>9100</v>
      </c>
      <c r="D56" s="22" t="s">
        <v>87</v>
      </c>
      <c r="E56" s="23">
        <v>46021</v>
      </c>
      <c r="F56" s="25">
        <f t="shared" si="2"/>
        <v>0.3898</v>
      </c>
      <c r="G56" s="48">
        <v>0</v>
      </c>
      <c r="H56" s="48">
        <v>8617</v>
      </c>
      <c r="I56" s="48">
        <v>54</v>
      </c>
      <c r="J56" s="48">
        <v>0</v>
      </c>
      <c r="K56" s="48">
        <v>767</v>
      </c>
      <c r="L56" s="48">
        <v>0</v>
      </c>
      <c r="M56" s="48">
        <v>16907</v>
      </c>
      <c r="N56" s="48">
        <v>0</v>
      </c>
      <c r="O56" s="48">
        <v>1688</v>
      </c>
      <c r="P56" s="48">
        <v>134</v>
      </c>
      <c r="Q56" s="48">
        <v>0</v>
      </c>
      <c r="R56" s="48">
        <v>0</v>
      </c>
      <c r="S56" s="48">
        <v>0</v>
      </c>
      <c r="T56" s="48">
        <v>0</v>
      </c>
      <c r="U56" s="48">
        <f t="shared" si="3"/>
        <v>18729</v>
      </c>
      <c r="V56" s="48">
        <v>18729</v>
      </c>
      <c r="W56" s="48">
        <v>8671</v>
      </c>
      <c r="X56" s="48">
        <v>0</v>
      </c>
      <c r="Y56" s="48">
        <v>0</v>
      </c>
      <c r="Z56" s="48">
        <v>0</v>
      </c>
      <c r="AA56" s="48">
        <v>767</v>
      </c>
      <c r="AB56" s="48">
        <v>0</v>
      </c>
      <c r="AC56" s="48">
        <v>0</v>
      </c>
      <c r="AD56" s="73">
        <f t="shared" si="4"/>
        <v>28167</v>
      </c>
      <c r="AE56" s="74">
        <f aca="true" t="shared" si="10" ref="AE56:AE61">V56+Z56+AB56</f>
        <v>18729</v>
      </c>
      <c r="AF56" s="24">
        <f>AE56-U56</f>
        <v>0</v>
      </c>
      <c r="AG56" s="25">
        <f t="shared" si="0"/>
        <v>0</v>
      </c>
      <c r="AH56" s="48">
        <v>0</v>
      </c>
      <c r="AI56" s="48">
        <v>58</v>
      </c>
      <c r="AJ56" s="48">
        <v>2</v>
      </c>
      <c r="AK56" s="48">
        <v>115</v>
      </c>
      <c r="AL56" s="48">
        <v>0</v>
      </c>
      <c r="AM56" s="57">
        <f t="shared" si="7"/>
        <v>173</v>
      </c>
      <c r="AN56" s="26">
        <f t="shared" si="8"/>
        <v>2</v>
      </c>
      <c r="AO56" s="61">
        <f t="shared" si="9"/>
        <v>175</v>
      </c>
      <c r="AP56" s="48">
        <v>7</v>
      </c>
      <c r="AQ56" s="48">
        <v>8</v>
      </c>
      <c r="AR56" s="48">
        <v>8</v>
      </c>
    </row>
    <row r="57" spans="1:44" s="27" customFormat="1" ht="13.5" thickBot="1">
      <c r="A57" s="21">
        <v>71067049</v>
      </c>
      <c r="B57" s="22" t="s">
        <v>88</v>
      </c>
      <c r="C57" s="22">
        <v>9000</v>
      </c>
      <c r="D57" s="22" t="s">
        <v>22</v>
      </c>
      <c r="E57" s="23">
        <v>44021</v>
      </c>
      <c r="F57" s="25">
        <f t="shared" si="2"/>
        <v>0.7173</v>
      </c>
      <c r="G57" s="48">
        <v>2204</v>
      </c>
      <c r="H57" s="48">
        <v>17735</v>
      </c>
      <c r="I57" s="48">
        <v>6</v>
      </c>
      <c r="J57" s="48">
        <v>853</v>
      </c>
      <c r="K57" s="48">
        <v>9585</v>
      </c>
      <c r="L57" s="48">
        <v>0</v>
      </c>
      <c r="M57" s="48">
        <v>11337</v>
      </c>
      <c r="N57" s="48">
        <v>2989</v>
      </c>
      <c r="O57" s="48">
        <v>1509</v>
      </c>
      <c r="P57" s="48">
        <v>1</v>
      </c>
      <c r="Q57" s="48">
        <v>1251</v>
      </c>
      <c r="R57" s="48">
        <v>0</v>
      </c>
      <c r="S57" s="48">
        <v>0</v>
      </c>
      <c r="T57" s="48">
        <v>1332</v>
      </c>
      <c r="U57" s="48">
        <f t="shared" si="3"/>
        <v>17087</v>
      </c>
      <c r="V57" s="48">
        <v>11337</v>
      </c>
      <c r="W57" s="48">
        <v>17735</v>
      </c>
      <c r="X57" s="48">
        <v>2204</v>
      </c>
      <c r="Y57" s="48">
        <v>1332</v>
      </c>
      <c r="Z57" s="48">
        <v>2989</v>
      </c>
      <c r="AA57" s="48">
        <v>9555</v>
      </c>
      <c r="AB57" s="48">
        <v>1251</v>
      </c>
      <c r="AC57" s="48">
        <v>648</v>
      </c>
      <c r="AD57" s="73">
        <f t="shared" si="4"/>
        <v>47051</v>
      </c>
      <c r="AE57" s="74">
        <f t="shared" si="10"/>
        <v>15577</v>
      </c>
      <c r="AF57" s="24">
        <f t="shared" si="6"/>
        <v>-1510</v>
      </c>
      <c r="AG57" s="25">
        <f t="shared" si="0"/>
        <v>-0.03209283543389088</v>
      </c>
      <c r="AH57" s="48">
        <v>10</v>
      </c>
      <c r="AI57" s="48">
        <v>117</v>
      </c>
      <c r="AJ57" s="48">
        <v>26</v>
      </c>
      <c r="AK57" s="48">
        <v>80</v>
      </c>
      <c r="AL57" s="48">
        <v>25</v>
      </c>
      <c r="AM57" s="57">
        <f t="shared" si="7"/>
        <v>222</v>
      </c>
      <c r="AN57" s="26">
        <f t="shared" si="8"/>
        <v>36</v>
      </c>
      <c r="AO57" s="61">
        <f t="shared" si="9"/>
        <v>258</v>
      </c>
      <c r="AP57" s="48">
        <v>15</v>
      </c>
      <c r="AQ57" s="48">
        <v>17</v>
      </c>
      <c r="AR57" s="48">
        <v>20</v>
      </c>
    </row>
    <row r="58" spans="1:44" s="27" customFormat="1" ht="13.5" thickBot="1">
      <c r="A58" s="21">
        <v>71068237</v>
      </c>
      <c r="B58" s="22" t="s">
        <v>89</v>
      </c>
      <c r="C58" s="22">
        <v>2100</v>
      </c>
      <c r="D58" s="22" t="s">
        <v>90</v>
      </c>
      <c r="E58" s="23">
        <v>11002</v>
      </c>
      <c r="F58" s="25">
        <f t="shared" si="2"/>
        <v>0.5165</v>
      </c>
      <c r="G58" s="48">
        <v>0</v>
      </c>
      <c r="H58" s="48">
        <v>4530</v>
      </c>
      <c r="I58" s="48">
        <v>3</v>
      </c>
      <c r="J58" s="48">
        <v>0</v>
      </c>
      <c r="K58" s="48">
        <v>2208</v>
      </c>
      <c r="L58" s="48">
        <v>0</v>
      </c>
      <c r="M58" s="48">
        <v>5574</v>
      </c>
      <c r="N58" s="48">
        <v>0</v>
      </c>
      <c r="O58" s="48">
        <v>495</v>
      </c>
      <c r="P58" s="48">
        <v>8</v>
      </c>
      <c r="Q58" s="48">
        <v>0</v>
      </c>
      <c r="R58" s="48">
        <v>0</v>
      </c>
      <c r="S58" s="48">
        <v>0</v>
      </c>
      <c r="T58" s="48">
        <v>0</v>
      </c>
      <c r="U58" s="48">
        <f t="shared" si="3"/>
        <v>6077</v>
      </c>
      <c r="V58" s="48">
        <v>6074</v>
      </c>
      <c r="W58" s="48">
        <v>4799</v>
      </c>
      <c r="X58" s="48">
        <v>0</v>
      </c>
      <c r="Y58" s="48">
        <v>0</v>
      </c>
      <c r="Z58" s="48">
        <v>0</v>
      </c>
      <c r="AA58" s="48">
        <v>2398</v>
      </c>
      <c r="AB58" s="48">
        <v>0</v>
      </c>
      <c r="AC58" s="48">
        <v>0</v>
      </c>
      <c r="AD58" s="73">
        <f t="shared" si="4"/>
        <v>13271</v>
      </c>
      <c r="AE58" s="74">
        <f t="shared" si="10"/>
        <v>6074</v>
      </c>
      <c r="AF58" s="24">
        <f t="shared" si="6"/>
        <v>-3</v>
      </c>
      <c r="AG58" s="25">
        <f t="shared" si="0"/>
        <v>-0.00022605681561299073</v>
      </c>
      <c r="AH58" s="48">
        <v>0</v>
      </c>
      <c r="AI58" s="48">
        <v>26</v>
      </c>
      <c r="AJ58" s="48">
        <v>7</v>
      </c>
      <c r="AK58" s="48">
        <v>43</v>
      </c>
      <c r="AL58" s="48">
        <v>0</v>
      </c>
      <c r="AM58" s="57">
        <f t="shared" si="7"/>
        <v>69</v>
      </c>
      <c r="AN58" s="26">
        <f t="shared" si="8"/>
        <v>7</v>
      </c>
      <c r="AO58" s="61">
        <f t="shared" si="9"/>
        <v>76</v>
      </c>
      <c r="AP58" s="48">
        <v>4</v>
      </c>
      <c r="AQ58" s="48">
        <v>1</v>
      </c>
      <c r="AR58" s="48">
        <v>3</v>
      </c>
    </row>
    <row r="59" spans="1:44" s="27" customFormat="1" ht="13.5" thickBot="1">
      <c r="A59" s="21">
        <v>71068930</v>
      </c>
      <c r="B59" s="22" t="s">
        <v>91</v>
      </c>
      <c r="C59" s="22">
        <v>2820</v>
      </c>
      <c r="D59" s="22" t="s">
        <v>92</v>
      </c>
      <c r="E59" s="23">
        <v>12005</v>
      </c>
      <c r="F59" s="25">
        <f t="shared" si="2"/>
        <v>0.5478</v>
      </c>
      <c r="G59" s="48">
        <v>0</v>
      </c>
      <c r="H59" s="48">
        <v>8880</v>
      </c>
      <c r="I59" s="48">
        <v>0</v>
      </c>
      <c r="J59" s="48">
        <v>0</v>
      </c>
      <c r="K59" s="48">
        <v>2497</v>
      </c>
      <c r="L59" s="48">
        <v>0</v>
      </c>
      <c r="M59" s="48">
        <v>11024</v>
      </c>
      <c r="N59" s="48">
        <v>0</v>
      </c>
      <c r="O59" s="48">
        <v>987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f t="shared" si="3"/>
        <v>12011</v>
      </c>
      <c r="V59" s="48">
        <v>11988</v>
      </c>
      <c r="W59" s="48">
        <v>8883</v>
      </c>
      <c r="X59" s="48">
        <v>0</v>
      </c>
      <c r="Y59" s="48">
        <v>0</v>
      </c>
      <c r="Z59" s="48">
        <v>1</v>
      </c>
      <c r="AA59" s="48">
        <v>2431</v>
      </c>
      <c r="AB59" s="48">
        <v>0</v>
      </c>
      <c r="AC59" s="48">
        <v>0</v>
      </c>
      <c r="AD59" s="73">
        <f t="shared" si="4"/>
        <v>23303</v>
      </c>
      <c r="AE59" s="74">
        <f t="shared" si="10"/>
        <v>11989</v>
      </c>
      <c r="AF59" s="24">
        <f t="shared" si="6"/>
        <v>-22</v>
      </c>
      <c r="AG59" s="25">
        <f t="shared" si="0"/>
        <v>-0.0009440844526455821</v>
      </c>
      <c r="AH59" s="48">
        <v>0</v>
      </c>
      <c r="AI59" s="48">
        <v>59</v>
      </c>
      <c r="AJ59" s="48">
        <v>9</v>
      </c>
      <c r="AK59" s="48">
        <v>77</v>
      </c>
      <c r="AL59" s="48">
        <v>0</v>
      </c>
      <c r="AM59" s="57">
        <f t="shared" si="7"/>
        <v>136</v>
      </c>
      <c r="AN59" s="26">
        <f t="shared" si="8"/>
        <v>9</v>
      </c>
      <c r="AO59" s="61">
        <f t="shared" si="9"/>
        <v>145</v>
      </c>
      <c r="AP59" s="48">
        <v>11</v>
      </c>
      <c r="AQ59" s="48">
        <v>12</v>
      </c>
      <c r="AR59" s="48">
        <v>13</v>
      </c>
    </row>
    <row r="60" spans="1:44" s="27" customFormat="1" ht="13.5" thickBot="1">
      <c r="A60" s="21">
        <v>71070712</v>
      </c>
      <c r="B60" s="22" t="s">
        <v>93</v>
      </c>
      <c r="C60" s="22">
        <v>4000</v>
      </c>
      <c r="D60" s="22" t="s">
        <v>81</v>
      </c>
      <c r="E60" s="23">
        <v>62063</v>
      </c>
      <c r="F60" s="25">
        <f t="shared" si="2"/>
        <v>0.5717</v>
      </c>
      <c r="G60" s="48">
        <v>222</v>
      </c>
      <c r="H60" s="48">
        <v>9318</v>
      </c>
      <c r="I60" s="48">
        <v>76</v>
      </c>
      <c r="J60" s="48">
        <v>0</v>
      </c>
      <c r="K60" s="48">
        <v>5912</v>
      </c>
      <c r="L60" s="48">
        <v>0</v>
      </c>
      <c r="M60" s="48">
        <v>12450</v>
      </c>
      <c r="N60" s="48">
        <v>0</v>
      </c>
      <c r="O60" s="48">
        <v>1487</v>
      </c>
      <c r="P60" s="48">
        <v>244</v>
      </c>
      <c r="Q60" s="48">
        <v>0</v>
      </c>
      <c r="R60" s="48">
        <v>0</v>
      </c>
      <c r="S60" s="48">
        <v>0</v>
      </c>
      <c r="T60" s="48">
        <v>0</v>
      </c>
      <c r="U60" s="48">
        <f t="shared" si="3"/>
        <v>14181</v>
      </c>
      <c r="V60" s="48">
        <v>14879</v>
      </c>
      <c r="W60" s="48">
        <v>10249</v>
      </c>
      <c r="X60" s="48">
        <v>222</v>
      </c>
      <c r="Y60" s="48">
        <v>0</v>
      </c>
      <c r="Z60" s="48">
        <v>0</v>
      </c>
      <c r="AA60" s="48">
        <v>5896</v>
      </c>
      <c r="AB60" s="48">
        <v>0</v>
      </c>
      <c r="AC60" s="48">
        <v>0</v>
      </c>
      <c r="AD60" s="73">
        <f t="shared" si="4"/>
        <v>31246</v>
      </c>
      <c r="AE60" s="74">
        <f t="shared" si="10"/>
        <v>14879</v>
      </c>
      <c r="AF60" s="24">
        <f t="shared" si="6"/>
        <v>698</v>
      </c>
      <c r="AG60" s="25">
        <f t="shared" si="0"/>
        <v>0.022338859373999872</v>
      </c>
      <c r="AH60" s="48">
        <v>2</v>
      </c>
      <c r="AI60" s="48">
        <v>52</v>
      </c>
      <c r="AJ60" s="48">
        <v>19</v>
      </c>
      <c r="AK60" s="48">
        <v>91</v>
      </c>
      <c r="AL60" s="48">
        <v>0</v>
      </c>
      <c r="AM60" s="57">
        <f t="shared" si="7"/>
        <v>143</v>
      </c>
      <c r="AN60" s="26">
        <f t="shared" si="8"/>
        <v>21</v>
      </c>
      <c r="AO60" s="61">
        <f t="shared" si="9"/>
        <v>164</v>
      </c>
      <c r="AP60" s="48">
        <v>15</v>
      </c>
      <c r="AQ60" s="48">
        <v>20</v>
      </c>
      <c r="AR60" s="48">
        <v>17</v>
      </c>
    </row>
    <row r="61" spans="1:44" s="27" customFormat="1" ht="12.75">
      <c r="A61" s="21">
        <v>71071504</v>
      </c>
      <c r="B61" s="22" t="s">
        <v>94</v>
      </c>
      <c r="C61" s="22">
        <v>3800</v>
      </c>
      <c r="D61" s="22" t="s">
        <v>95</v>
      </c>
      <c r="E61" s="23">
        <v>71053</v>
      </c>
      <c r="F61" s="25">
        <f t="shared" si="2"/>
        <v>0.4012</v>
      </c>
      <c r="G61" s="48">
        <v>0</v>
      </c>
      <c r="H61" s="48">
        <v>4213</v>
      </c>
      <c r="I61" s="48">
        <v>14</v>
      </c>
      <c r="J61" s="48">
        <v>3</v>
      </c>
      <c r="K61" s="48">
        <v>4397</v>
      </c>
      <c r="L61" s="48">
        <v>0</v>
      </c>
      <c r="M61" s="48">
        <v>12710</v>
      </c>
      <c r="N61" s="48">
        <v>0</v>
      </c>
      <c r="O61" s="48">
        <v>561</v>
      </c>
      <c r="P61" s="48">
        <v>39</v>
      </c>
      <c r="Q61" s="48">
        <v>0</v>
      </c>
      <c r="R61" s="48">
        <v>0</v>
      </c>
      <c r="S61" s="48">
        <v>0</v>
      </c>
      <c r="T61" s="48">
        <v>0</v>
      </c>
      <c r="U61" s="48">
        <f t="shared" si="3"/>
        <v>13310</v>
      </c>
      <c r="V61" s="48">
        <v>13397</v>
      </c>
      <c r="W61" s="48">
        <v>4231</v>
      </c>
      <c r="X61" s="48">
        <v>0</v>
      </c>
      <c r="Y61" s="48">
        <v>0</v>
      </c>
      <c r="Z61" s="48">
        <v>0</v>
      </c>
      <c r="AA61" s="48">
        <v>4225</v>
      </c>
      <c r="AB61" s="48">
        <v>0</v>
      </c>
      <c r="AC61" s="48">
        <v>0</v>
      </c>
      <c r="AD61" s="73">
        <f t="shared" si="4"/>
        <v>21853</v>
      </c>
      <c r="AE61" s="74">
        <f t="shared" si="10"/>
        <v>13397</v>
      </c>
      <c r="AF61" s="24">
        <f t="shared" si="6"/>
        <v>87</v>
      </c>
      <c r="AG61" s="25">
        <f t="shared" si="0"/>
        <v>0.003981146753306182</v>
      </c>
      <c r="AH61" s="48">
        <v>0</v>
      </c>
      <c r="AI61" s="48">
        <v>38</v>
      </c>
      <c r="AJ61" s="48">
        <v>11</v>
      </c>
      <c r="AK61" s="48">
        <v>88</v>
      </c>
      <c r="AL61" s="48">
        <v>0</v>
      </c>
      <c r="AM61" s="57">
        <f t="shared" si="7"/>
        <v>126</v>
      </c>
      <c r="AN61" s="26">
        <f t="shared" si="8"/>
        <v>11</v>
      </c>
      <c r="AO61" s="72">
        <f t="shared" si="9"/>
        <v>137</v>
      </c>
      <c r="AP61" s="62">
        <v>11</v>
      </c>
      <c r="AQ61" s="62">
        <v>5</v>
      </c>
      <c r="AR61" s="62">
        <v>4</v>
      </c>
    </row>
    <row r="62" spans="1:44" ht="12.75">
      <c r="A62" s="28"/>
      <c r="B62" s="4"/>
      <c r="C62" s="4"/>
      <c r="D62" s="4"/>
      <c r="E62" s="29"/>
      <c r="F62" s="25"/>
      <c r="G62" s="30"/>
      <c r="H62" s="30"/>
      <c r="I62" s="30"/>
      <c r="J62" s="30"/>
      <c r="K62" s="30"/>
      <c r="L62" s="30"/>
      <c r="M62" s="48"/>
      <c r="N62" s="30"/>
      <c r="O62" s="30"/>
      <c r="P62" s="30"/>
      <c r="Q62" s="30"/>
      <c r="R62" s="30"/>
      <c r="S62" s="30"/>
      <c r="T62" s="30"/>
      <c r="U62" s="30"/>
      <c r="V62" s="48"/>
      <c r="W62" s="48"/>
      <c r="X62" s="6"/>
      <c r="Y62" s="6"/>
      <c r="Z62" s="6"/>
      <c r="AA62" s="6"/>
      <c r="AB62" s="6"/>
      <c r="AC62" s="32"/>
      <c r="AD62" s="31"/>
      <c r="AE62" s="6"/>
      <c r="AF62" s="6"/>
      <c r="AG62" s="33"/>
      <c r="AH62" s="31"/>
      <c r="AI62" s="6"/>
      <c r="AJ62" s="6"/>
      <c r="AK62" s="6"/>
      <c r="AL62" s="6"/>
      <c r="AM62" s="57"/>
      <c r="AN62" s="26"/>
      <c r="AO62" s="6"/>
      <c r="AP62" s="51"/>
      <c r="AQ62" s="51"/>
      <c r="AR62" s="51"/>
    </row>
    <row r="63" spans="1:44" ht="13.5" thickBot="1">
      <c r="A63" s="34"/>
      <c r="B63" s="35"/>
      <c r="C63" s="35"/>
      <c r="D63" s="35"/>
      <c r="E63" s="36"/>
      <c r="F63" s="25">
        <f t="shared" si="2"/>
        <v>0.4713</v>
      </c>
      <c r="G63" s="37">
        <f aca="true" t="shared" si="11" ref="G63:AF63">SUM(G11:G61)</f>
        <v>26901</v>
      </c>
      <c r="H63" s="37">
        <f t="shared" si="11"/>
        <v>355080.5</v>
      </c>
      <c r="I63" s="37">
        <f t="shared" si="11"/>
        <v>2191</v>
      </c>
      <c r="J63" s="37">
        <f t="shared" si="11"/>
        <v>4967</v>
      </c>
      <c r="K63" s="37">
        <f t="shared" si="11"/>
        <v>218911</v>
      </c>
      <c r="L63" s="37">
        <f t="shared" si="11"/>
        <v>1710</v>
      </c>
      <c r="M63" s="37">
        <f t="shared" si="11"/>
        <v>697075</v>
      </c>
      <c r="N63" s="37">
        <f t="shared" si="11"/>
        <v>12928</v>
      </c>
      <c r="O63" s="37">
        <f t="shared" si="11"/>
        <v>59224</v>
      </c>
      <c r="P63" s="37">
        <f t="shared" si="11"/>
        <v>3671</v>
      </c>
      <c r="Q63" s="37">
        <f t="shared" si="11"/>
        <v>2881</v>
      </c>
      <c r="R63" s="37">
        <f t="shared" si="11"/>
        <v>0</v>
      </c>
      <c r="S63" s="37">
        <f t="shared" si="11"/>
        <v>202</v>
      </c>
      <c r="T63" s="37">
        <f t="shared" si="11"/>
        <v>1592</v>
      </c>
      <c r="U63" s="37">
        <f t="shared" si="11"/>
        <v>775981</v>
      </c>
      <c r="V63" s="38">
        <f t="shared" si="11"/>
        <v>758929</v>
      </c>
      <c r="W63" s="38">
        <f t="shared" si="11"/>
        <v>366646.5</v>
      </c>
      <c r="X63" s="38">
        <f t="shared" si="11"/>
        <v>20821</v>
      </c>
      <c r="Y63" s="38">
        <f t="shared" si="11"/>
        <v>1332</v>
      </c>
      <c r="Z63" s="38">
        <f t="shared" si="11"/>
        <v>12928</v>
      </c>
      <c r="AA63" s="38">
        <f t="shared" si="11"/>
        <v>212510</v>
      </c>
      <c r="AB63" s="38">
        <f t="shared" si="11"/>
        <v>2842</v>
      </c>
      <c r="AC63" s="38">
        <f t="shared" si="11"/>
        <v>2176</v>
      </c>
      <c r="AD63" s="37">
        <f t="shared" si="11"/>
        <v>1378184.5</v>
      </c>
      <c r="AE63" s="37">
        <f t="shared" si="11"/>
        <v>774699</v>
      </c>
      <c r="AF63" s="38">
        <f t="shared" si="11"/>
        <v>-1282</v>
      </c>
      <c r="AG63" s="39">
        <f>+AF63/AD63</f>
        <v>-0.0009302092716904014</v>
      </c>
      <c r="AH63" s="56">
        <f aca="true" t="shared" si="12" ref="AH63:AR63">SUM(AH11:AH61)</f>
        <v>128</v>
      </c>
      <c r="AI63" s="56">
        <f t="shared" si="12"/>
        <v>2620</v>
      </c>
      <c r="AJ63" s="56">
        <f t="shared" si="12"/>
        <v>631.5</v>
      </c>
      <c r="AK63" s="56">
        <f t="shared" si="12"/>
        <v>4863.3</v>
      </c>
      <c r="AL63" s="56">
        <f t="shared" si="12"/>
        <v>98</v>
      </c>
      <c r="AM63" s="70">
        <f t="shared" si="7"/>
        <v>7581.3</v>
      </c>
      <c r="AN63" s="71">
        <f t="shared" si="8"/>
        <v>759.5</v>
      </c>
      <c r="AO63" s="56">
        <f t="shared" si="12"/>
        <v>8340.8</v>
      </c>
      <c r="AP63" s="56">
        <f t="shared" si="12"/>
        <v>470</v>
      </c>
      <c r="AQ63" s="56">
        <f t="shared" si="12"/>
        <v>465</v>
      </c>
      <c r="AR63" s="56">
        <f t="shared" si="12"/>
        <v>467</v>
      </c>
    </row>
    <row r="64" spans="1:41" ht="12.75">
      <c r="A64" s="4"/>
      <c r="B64" s="4"/>
      <c r="C64" s="4"/>
      <c r="D64" s="4"/>
      <c r="E64" s="4"/>
      <c r="F64" s="40"/>
      <c r="G64" s="40"/>
      <c r="H64" s="50"/>
      <c r="I64" s="50"/>
      <c r="J64" s="50"/>
      <c r="K64" s="50"/>
      <c r="L64" s="50"/>
      <c r="M64" s="48"/>
      <c r="N64" s="50"/>
      <c r="O64" s="50"/>
      <c r="P64" s="50"/>
      <c r="Q64" s="50"/>
      <c r="R64" s="50"/>
      <c r="S64" s="50"/>
      <c r="T64" s="50"/>
      <c r="U64" s="50"/>
      <c r="V64" s="48"/>
      <c r="W64" s="48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"/>
      <c r="AI64" s="3"/>
      <c r="AJ64" s="3"/>
      <c r="AK64" s="3"/>
      <c r="AL64" s="3"/>
      <c r="AM64" s="59"/>
      <c r="AN64" s="3"/>
      <c r="AO64" s="3"/>
    </row>
    <row r="65" spans="1:41" ht="12.75">
      <c r="A65" s="4"/>
      <c r="B65" s="4"/>
      <c r="C65" s="4"/>
      <c r="D65" s="4"/>
      <c r="E65" s="4"/>
      <c r="F65" s="40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48"/>
      <c r="W65" s="48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3"/>
      <c r="AI65" s="3"/>
      <c r="AJ65" s="3"/>
      <c r="AK65" s="3"/>
      <c r="AL65" s="3"/>
      <c r="AM65" s="3"/>
      <c r="AN65" s="3"/>
      <c r="AO65" s="3"/>
    </row>
    <row r="66" spans="1:41" ht="12.75">
      <c r="A66" s="4"/>
      <c r="B66" s="4"/>
      <c r="C66" s="4"/>
      <c r="D66" s="4"/>
      <c r="E66" s="4"/>
      <c r="F66" s="40"/>
      <c r="G66" s="40"/>
      <c r="H66" s="40"/>
      <c r="I66" s="40"/>
      <c r="J66" s="40"/>
      <c r="K66" s="40"/>
      <c r="L66" s="40"/>
      <c r="M66" s="50"/>
      <c r="N66" s="40"/>
      <c r="O66" s="40"/>
      <c r="P66" s="40"/>
      <c r="Q66" s="40"/>
      <c r="R66" s="40"/>
      <c r="S66" s="40"/>
      <c r="T66" s="40"/>
      <c r="U66" s="40"/>
      <c r="V66" s="48"/>
      <c r="W66" s="48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3"/>
      <c r="AI66" s="3"/>
      <c r="AJ66" s="3"/>
      <c r="AK66" s="3"/>
      <c r="AL66" s="3"/>
      <c r="AM66" s="3"/>
      <c r="AN66" s="3"/>
      <c r="AO66" s="3"/>
    </row>
    <row r="67" spans="1:41" ht="12.75">
      <c r="A67" s="4"/>
      <c r="B67" s="4"/>
      <c r="C67" s="4"/>
      <c r="D67" s="4"/>
      <c r="E67" s="4"/>
      <c r="F67" s="40"/>
      <c r="G67" s="41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8"/>
      <c r="W67" s="48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3"/>
      <c r="AI67" s="3"/>
      <c r="AJ67" s="3"/>
      <c r="AK67" s="3"/>
      <c r="AL67" s="3"/>
      <c r="AM67" s="3"/>
      <c r="AN67" s="3"/>
      <c r="AO67" s="3"/>
    </row>
    <row r="68" spans="1:41" ht="12.75">
      <c r="A68" s="4"/>
      <c r="B68" s="4"/>
      <c r="C68" s="4"/>
      <c r="D68" s="4"/>
      <c r="E68" s="4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3"/>
      <c r="AI68" s="3"/>
      <c r="AJ68" s="3"/>
      <c r="AK68" s="3"/>
      <c r="AL68" s="3"/>
      <c r="AM68" s="3"/>
      <c r="AN68" s="3"/>
      <c r="AO68" s="3"/>
    </row>
    <row r="69" spans="1:41" ht="12.75">
      <c r="A69" s="4"/>
      <c r="B69" s="4"/>
      <c r="C69" s="4"/>
      <c r="D69" s="4"/>
      <c r="E69" s="4"/>
      <c r="F69" s="40"/>
      <c r="G69" s="4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3"/>
      <c r="AI69" s="3"/>
      <c r="AJ69" s="3"/>
      <c r="AK69" s="3"/>
      <c r="AL69" s="3"/>
      <c r="AM69" s="3"/>
      <c r="AN69" s="3"/>
      <c r="AO69" s="3"/>
    </row>
    <row r="70" spans="1:41" ht="12.75">
      <c r="A70" s="4"/>
      <c r="B70" s="4"/>
      <c r="C70" s="4"/>
      <c r="D70" s="4"/>
      <c r="E70" s="4"/>
      <c r="F70" s="40"/>
      <c r="G70" s="4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3"/>
      <c r="AI70" s="3"/>
      <c r="AJ70" s="3"/>
      <c r="AK70" s="3"/>
      <c r="AL70" s="3"/>
      <c r="AM70" s="3"/>
      <c r="AN70" s="3"/>
      <c r="AO70" s="3"/>
    </row>
    <row r="71" spans="1:41" ht="12.75">
      <c r="A71" s="4"/>
      <c r="B71" s="4"/>
      <c r="C71" s="4"/>
      <c r="D71" s="4"/>
      <c r="E71" s="4"/>
      <c r="F71" s="40"/>
      <c r="G71" s="4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3"/>
      <c r="AI71" s="3"/>
      <c r="AJ71" s="3"/>
      <c r="AK71" s="3"/>
      <c r="AL71" s="3"/>
      <c r="AM71" s="3"/>
      <c r="AN71" s="3"/>
      <c r="AO71" s="3"/>
    </row>
    <row r="72" spans="1:41" ht="12.75">
      <c r="A72" s="4"/>
      <c r="B72" s="4"/>
      <c r="C72" s="4"/>
      <c r="D72" s="4"/>
      <c r="E72" s="4"/>
      <c r="F72" s="40"/>
      <c r="G72" s="4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3"/>
      <c r="AI72" s="3"/>
      <c r="AJ72" s="3"/>
      <c r="AK72" s="3"/>
      <c r="AL72" s="3"/>
      <c r="AM72" s="3"/>
      <c r="AN72" s="3"/>
      <c r="AO72" s="3"/>
    </row>
    <row r="73" spans="1:41" ht="12.75">
      <c r="A73" s="4"/>
      <c r="B73" s="4"/>
      <c r="C73" s="4"/>
      <c r="D73" s="4"/>
      <c r="E73" s="4"/>
      <c r="F73" s="40"/>
      <c r="G73" s="6"/>
      <c r="H73" s="6"/>
      <c r="I73" s="6"/>
      <c r="J73" s="6"/>
      <c r="K73" s="6"/>
      <c r="L73" s="6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3"/>
      <c r="AI73" s="3"/>
      <c r="AJ73" s="3"/>
      <c r="AK73" s="3"/>
      <c r="AL73" s="3"/>
      <c r="AM73" s="3"/>
      <c r="AN73" s="3"/>
      <c r="AO73" s="3"/>
    </row>
    <row r="74" spans="1:41" ht="12.75">
      <c r="A74" s="4"/>
      <c r="B74" s="4"/>
      <c r="C74" s="4"/>
      <c r="D74" s="4"/>
      <c r="E74" s="4"/>
      <c r="F74" s="40"/>
      <c r="G74" s="42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3"/>
      <c r="AI74" s="3"/>
      <c r="AJ74" s="3"/>
      <c r="AK74" s="3"/>
      <c r="AL74" s="3"/>
      <c r="AM74" s="3"/>
      <c r="AN74" s="3"/>
      <c r="AO74" s="3"/>
    </row>
    <row r="75" spans="1:41" ht="12.75">
      <c r="A75" s="4"/>
      <c r="B75" s="4"/>
      <c r="C75" s="4"/>
      <c r="D75" s="4"/>
      <c r="E75" s="4"/>
      <c r="F75" s="40"/>
      <c r="G75" s="4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3"/>
      <c r="AI75" s="3"/>
      <c r="AJ75" s="3"/>
      <c r="AK75" s="3"/>
      <c r="AL75" s="3"/>
      <c r="AM75" s="3"/>
      <c r="AN75" s="3"/>
      <c r="AO75" s="3"/>
    </row>
    <row r="76" spans="1:41" ht="12.75">
      <c r="A76" s="4"/>
      <c r="B76" s="4"/>
      <c r="C76" s="4"/>
      <c r="D76" s="4"/>
      <c r="E76" s="4"/>
      <c r="F76" s="40"/>
      <c r="G76" s="42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3"/>
      <c r="AI76" s="3"/>
      <c r="AJ76" s="3"/>
      <c r="AK76" s="3"/>
      <c r="AL76" s="3"/>
      <c r="AM76" s="3"/>
      <c r="AN76" s="3"/>
      <c r="AO76" s="3"/>
    </row>
    <row r="77" spans="1:41" ht="12.75">
      <c r="A77" s="4"/>
      <c r="B77" s="4"/>
      <c r="C77" s="4"/>
      <c r="D77" s="4"/>
      <c r="E77" s="4"/>
      <c r="F77" s="40"/>
      <c r="G77" s="6"/>
      <c r="H77" s="6"/>
      <c r="I77" s="6"/>
      <c r="J77" s="6"/>
      <c r="K77" s="6"/>
      <c r="L77" s="6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3"/>
      <c r="AI77" s="3"/>
      <c r="AJ77" s="3"/>
      <c r="AK77" s="3"/>
      <c r="AL77" s="3"/>
      <c r="AM77" s="3"/>
      <c r="AN77" s="3"/>
      <c r="AO77" s="3"/>
    </row>
    <row r="78" spans="1:41" ht="12.75">
      <c r="A78" s="4"/>
      <c r="B78" s="4"/>
      <c r="C78" s="4"/>
      <c r="D78" s="4"/>
      <c r="E78" s="4"/>
      <c r="F78" s="40"/>
      <c r="G78" s="42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3"/>
      <c r="AI78" s="3"/>
      <c r="AJ78" s="3"/>
      <c r="AK78" s="3"/>
      <c r="AL78" s="3"/>
      <c r="AM78" s="3"/>
      <c r="AN78" s="3"/>
      <c r="AO78" s="3"/>
    </row>
    <row r="79" spans="1:41" ht="12.75">
      <c r="A79" s="4"/>
      <c r="B79" s="4"/>
      <c r="C79" s="4"/>
      <c r="D79" s="4"/>
      <c r="E79" s="4"/>
      <c r="F79" s="40"/>
      <c r="G79" s="42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3"/>
      <c r="AI79" s="3"/>
      <c r="AJ79" s="3"/>
      <c r="AK79" s="3"/>
      <c r="AL79" s="3"/>
      <c r="AM79" s="3"/>
      <c r="AN79" s="3"/>
      <c r="AO79" s="3"/>
    </row>
    <row r="80" spans="1:41" ht="12.75">
      <c r="A80" s="4"/>
      <c r="B80" s="4"/>
      <c r="C80" s="4"/>
      <c r="D80" s="4"/>
      <c r="E80" s="4"/>
      <c r="F80" s="40"/>
      <c r="G80" s="42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3"/>
      <c r="AI80" s="3"/>
      <c r="AJ80" s="3"/>
      <c r="AK80" s="3"/>
      <c r="AL80" s="3"/>
      <c r="AM80" s="3"/>
      <c r="AN80" s="3"/>
      <c r="AO80" s="3"/>
    </row>
    <row r="81" spans="1:41" ht="12.75">
      <c r="A81" s="4"/>
      <c r="B81" s="4"/>
      <c r="C81" s="4"/>
      <c r="D81" s="4"/>
      <c r="E81" s="4"/>
      <c r="F81" s="40"/>
      <c r="G81" s="6"/>
      <c r="H81" s="6"/>
      <c r="I81" s="6"/>
      <c r="J81" s="6"/>
      <c r="K81" s="6"/>
      <c r="L81" s="6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3"/>
      <c r="AI81" s="3"/>
      <c r="AJ81" s="3"/>
      <c r="AK81" s="3"/>
      <c r="AL81" s="3"/>
      <c r="AM81" s="3"/>
      <c r="AN81" s="3"/>
      <c r="AO81" s="3"/>
    </row>
    <row r="82" spans="1:41" ht="12.75">
      <c r="A82" s="4"/>
      <c r="B82" s="4"/>
      <c r="C82" s="4"/>
      <c r="D82" s="4"/>
      <c r="E82" s="4"/>
      <c r="F82" s="40"/>
      <c r="G82" s="41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3"/>
      <c r="AI82" s="3"/>
      <c r="AJ82" s="3"/>
      <c r="AK82" s="3"/>
      <c r="AL82" s="3"/>
      <c r="AM82" s="3"/>
      <c r="AN82" s="3"/>
      <c r="AO82" s="3"/>
    </row>
    <row r="83" spans="1:41" ht="12.75">
      <c r="A83" s="4"/>
      <c r="B83" s="4"/>
      <c r="C83" s="4"/>
      <c r="D83" s="4"/>
      <c r="E83" s="4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3"/>
      <c r="AI83" s="3"/>
      <c r="AJ83" s="3"/>
      <c r="AK83" s="3"/>
      <c r="AL83" s="3"/>
      <c r="AM83" s="3"/>
      <c r="AN83" s="3"/>
      <c r="AO83" s="3"/>
    </row>
    <row r="84" spans="1:41" ht="12.75">
      <c r="A84" s="4"/>
      <c r="B84" s="4"/>
      <c r="C84" s="4"/>
      <c r="D84" s="4"/>
      <c r="E84" s="4"/>
      <c r="F84" s="40"/>
      <c r="G84" s="42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3"/>
      <c r="AI84" s="3"/>
      <c r="AJ84" s="3"/>
      <c r="AK84" s="3"/>
      <c r="AL84" s="3"/>
      <c r="AM84" s="3"/>
      <c r="AN84" s="3"/>
      <c r="AO84" s="3"/>
    </row>
    <row r="85" spans="1:41" ht="12.75">
      <c r="A85" s="4"/>
      <c r="B85" s="4"/>
      <c r="C85" s="4"/>
      <c r="D85" s="4"/>
      <c r="E85" s="4"/>
      <c r="F85" s="40"/>
      <c r="G85" s="42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3"/>
      <c r="AI85" s="3"/>
      <c r="AJ85" s="3"/>
      <c r="AK85" s="3"/>
      <c r="AL85" s="3"/>
      <c r="AM85" s="3"/>
      <c r="AN85" s="3"/>
      <c r="AO85" s="3"/>
    </row>
    <row r="86" spans="1:41" ht="12.75">
      <c r="A86" s="4"/>
      <c r="B86" s="4"/>
      <c r="C86" s="4"/>
      <c r="D86" s="4"/>
      <c r="E86" s="4"/>
      <c r="F86" s="40"/>
      <c r="G86" s="42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3"/>
      <c r="AI86" s="3"/>
      <c r="AJ86" s="3"/>
      <c r="AK86" s="3"/>
      <c r="AL86" s="3"/>
      <c r="AM86" s="3"/>
      <c r="AN86" s="3"/>
      <c r="AO86" s="3"/>
    </row>
    <row r="87" spans="1:41" ht="12.75">
      <c r="A87" s="4"/>
      <c r="B87" s="4"/>
      <c r="C87" s="4"/>
      <c r="D87" s="4"/>
      <c r="E87" s="4"/>
      <c r="F87" s="40"/>
      <c r="G87" s="6"/>
      <c r="H87" s="6"/>
      <c r="I87" s="6"/>
      <c r="J87" s="6"/>
      <c r="K87" s="6"/>
      <c r="L87" s="6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3"/>
      <c r="AI87" s="3"/>
      <c r="AJ87" s="3"/>
      <c r="AK87" s="3"/>
      <c r="AL87" s="3"/>
      <c r="AM87" s="3"/>
      <c r="AN87" s="3"/>
      <c r="AO87" s="3"/>
    </row>
    <row r="88" spans="1:41" ht="12.75">
      <c r="A88" s="4"/>
      <c r="B88" s="4"/>
      <c r="C88" s="4"/>
      <c r="D88" s="4"/>
      <c r="E88" s="4"/>
      <c r="F88" s="40"/>
      <c r="G88" s="41"/>
      <c r="H88" s="6"/>
      <c r="I88" s="6"/>
      <c r="J88" s="6"/>
      <c r="K88" s="6"/>
      <c r="L88" s="6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3"/>
      <c r="AI88" s="3"/>
      <c r="AJ88" s="3"/>
      <c r="AK88" s="3"/>
      <c r="AL88" s="3"/>
      <c r="AM88" s="3"/>
      <c r="AN88" s="3"/>
      <c r="AO88" s="3"/>
    </row>
    <row r="89" spans="1:41" ht="12.75">
      <c r="A89" s="4"/>
      <c r="B89" s="4"/>
      <c r="C89" s="4"/>
      <c r="D89" s="4"/>
      <c r="E89" s="4"/>
      <c r="F89" s="40"/>
      <c r="G89" s="43"/>
      <c r="H89" s="44"/>
      <c r="I89" s="44"/>
      <c r="J89" s="44"/>
      <c r="K89" s="44"/>
      <c r="L89" s="44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3"/>
      <c r="AI89" s="3"/>
      <c r="AJ89" s="3"/>
      <c r="AK89" s="3"/>
      <c r="AL89" s="3"/>
      <c r="AM89" s="3"/>
      <c r="AN89" s="3"/>
      <c r="AO89" s="3"/>
    </row>
    <row r="90" spans="1:41" ht="12.75">
      <c r="A90" s="4"/>
      <c r="B90" s="4"/>
      <c r="C90" s="4"/>
      <c r="D90" s="4"/>
      <c r="E90" s="4"/>
      <c r="F90" s="40"/>
      <c r="G90" s="45"/>
      <c r="H90" s="44"/>
      <c r="I90" s="44"/>
      <c r="J90" s="44"/>
      <c r="K90" s="44"/>
      <c r="L90" s="44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3"/>
      <c r="AI90" s="3"/>
      <c r="AJ90" s="3"/>
      <c r="AK90" s="3"/>
      <c r="AL90" s="3"/>
      <c r="AM90" s="3"/>
      <c r="AN90" s="3"/>
      <c r="AO90" s="3"/>
    </row>
    <row r="91" spans="1:41" ht="12.75">
      <c r="A91" s="4"/>
      <c r="B91" s="4"/>
      <c r="C91" s="4"/>
      <c r="D91" s="4"/>
      <c r="E91" s="4"/>
      <c r="F91" s="40"/>
      <c r="G91" s="46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3"/>
      <c r="AI91" s="3"/>
      <c r="AJ91" s="3"/>
      <c r="AK91" s="3"/>
      <c r="AL91" s="3"/>
      <c r="AM91" s="3"/>
      <c r="AN91" s="3"/>
      <c r="AO91" s="3"/>
    </row>
    <row r="92" spans="1:41" ht="12.75">
      <c r="A92" s="4"/>
      <c r="B92" s="4"/>
      <c r="C92" s="4"/>
      <c r="D92" s="4"/>
      <c r="E92" s="4"/>
      <c r="F92" s="40"/>
      <c r="G92" s="6"/>
      <c r="H92" s="40"/>
      <c r="I92" s="40"/>
      <c r="J92" s="40"/>
      <c r="K92" s="6"/>
      <c r="L92" s="6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3"/>
      <c r="AI92" s="3"/>
      <c r="AJ92" s="3"/>
      <c r="AK92" s="3"/>
      <c r="AL92" s="3"/>
      <c r="AM92" s="3"/>
      <c r="AN92" s="3"/>
      <c r="AO92" s="3"/>
    </row>
    <row r="93" spans="1:41" ht="12.75">
      <c r="A93" s="4"/>
      <c r="B93" s="4"/>
      <c r="C93" s="4"/>
      <c r="D93" s="4"/>
      <c r="E93" s="4"/>
      <c r="F93" s="40"/>
      <c r="G93" s="6"/>
      <c r="H93" s="40"/>
      <c r="I93" s="40"/>
      <c r="J93" s="40"/>
      <c r="K93" s="6"/>
      <c r="L93" s="6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3"/>
      <c r="AI93" s="3"/>
      <c r="AJ93" s="3"/>
      <c r="AK93" s="3"/>
      <c r="AL93" s="3"/>
      <c r="AM93" s="3"/>
      <c r="AN93" s="3"/>
      <c r="AO93" s="3"/>
    </row>
    <row r="94" spans="1:41" ht="12.75">
      <c r="A94" s="4"/>
      <c r="B94" s="4"/>
      <c r="C94" s="4"/>
      <c r="D94" s="4"/>
      <c r="E94" s="4"/>
      <c r="F94" s="40"/>
      <c r="G94" s="4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3"/>
      <c r="AI94" s="3"/>
      <c r="AJ94" s="3"/>
      <c r="AK94" s="3"/>
      <c r="AL94" s="3"/>
      <c r="AM94" s="3"/>
      <c r="AN94" s="3"/>
      <c r="AO94" s="3"/>
    </row>
    <row r="95" spans="1:41" ht="12.75">
      <c r="A95" s="4"/>
      <c r="B95" s="4"/>
      <c r="C95" s="4"/>
      <c r="D95" s="4"/>
      <c r="E95" s="4"/>
      <c r="F95" s="4"/>
      <c r="G95" s="47"/>
      <c r="H95" s="40"/>
      <c r="I95" s="40"/>
      <c r="J95" s="40"/>
      <c r="K95" s="40"/>
      <c r="L95" s="40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3"/>
      <c r="AI95" s="3"/>
      <c r="AJ95" s="3"/>
      <c r="AK95" s="3"/>
      <c r="AL95" s="3"/>
      <c r="AM95" s="3"/>
      <c r="AN95" s="3"/>
      <c r="AO95" s="3"/>
    </row>
    <row r="96" spans="1:41" ht="12.75">
      <c r="A96" s="4"/>
      <c r="B96" s="4"/>
      <c r="C96" s="4"/>
      <c r="D96" s="4"/>
      <c r="E96" s="4"/>
      <c r="F96" s="4"/>
      <c r="G96" s="47"/>
      <c r="H96" s="40"/>
      <c r="I96" s="40"/>
      <c r="J96" s="40"/>
      <c r="K96" s="40"/>
      <c r="L96" s="40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3"/>
      <c r="AI96" s="3"/>
      <c r="AJ96" s="3"/>
      <c r="AK96" s="3"/>
      <c r="AL96" s="3"/>
      <c r="AM96" s="3"/>
      <c r="AN96" s="3"/>
      <c r="AO96" s="3"/>
    </row>
    <row r="97" spans="1:41" ht="12.75">
      <c r="A97" s="4"/>
      <c r="B97" s="4"/>
      <c r="C97" s="4"/>
      <c r="D97" s="4"/>
      <c r="E97" s="4"/>
      <c r="F97" s="4"/>
      <c r="G97" s="47"/>
      <c r="H97" s="40"/>
      <c r="I97" s="40"/>
      <c r="J97" s="40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3"/>
      <c r="AI97" s="3"/>
      <c r="AJ97" s="3"/>
      <c r="AK97" s="3"/>
      <c r="AL97" s="3"/>
      <c r="AM97" s="3"/>
      <c r="AN97" s="3"/>
      <c r="AO97" s="3"/>
    </row>
    <row r="98" spans="1:41" ht="12.75">
      <c r="A98" s="4"/>
      <c r="B98" s="4"/>
      <c r="C98" s="4"/>
      <c r="D98" s="4"/>
      <c r="E98" s="4"/>
      <c r="F98" s="4"/>
      <c r="G98" s="47"/>
      <c r="H98" s="40"/>
      <c r="I98" s="40"/>
      <c r="J98" s="40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3"/>
      <c r="AI98" s="3"/>
      <c r="AJ98" s="3"/>
      <c r="AK98" s="3"/>
      <c r="AL98" s="3"/>
      <c r="AM98" s="3"/>
      <c r="AN98" s="3"/>
      <c r="AO98" s="3"/>
    </row>
    <row r="99" spans="1:41" ht="12.75">
      <c r="A99" s="4"/>
      <c r="B99" s="4"/>
      <c r="C99" s="4"/>
      <c r="D99" s="4"/>
      <c r="E99" s="4"/>
      <c r="F99" s="4"/>
      <c r="G99" s="47"/>
      <c r="H99" s="40"/>
      <c r="I99" s="40"/>
      <c r="J99" s="40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3"/>
      <c r="AI99" s="3"/>
      <c r="AJ99" s="3"/>
      <c r="AK99" s="3"/>
      <c r="AL99" s="3"/>
      <c r="AM99" s="3"/>
      <c r="AN99" s="3"/>
      <c r="AO99" s="3"/>
    </row>
    <row r="100" spans="1:41" ht="12.75">
      <c r="A100" s="4"/>
      <c r="B100" s="4"/>
      <c r="C100" s="4"/>
      <c r="D100" s="4"/>
      <c r="E100" s="4"/>
      <c r="F100" s="4"/>
      <c r="G100" s="47"/>
      <c r="H100" s="40"/>
      <c r="I100" s="40"/>
      <c r="J100" s="40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3"/>
      <c r="AI100" s="3"/>
      <c r="AJ100" s="3"/>
      <c r="AK100" s="3"/>
      <c r="AL100" s="3"/>
      <c r="AM100" s="3"/>
      <c r="AN100" s="3"/>
      <c r="AO100" s="3"/>
    </row>
    <row r="101" spans="1:41" ht="12.75">
      <c r="A101" s="4"/>
      <c r="B101" s="4"/>
      <c r="C101" s="4"/>
      <c r="D101" s="4"/>
      <c r="E101" s="4"/>
      <c r="F101" s="4"/>
      <c r="G101" s="47"/>
      <c r="H101" s="40"/>
      <c r="I101" s="40"/>
      <c r="J101" s="40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3"/>
      <c r="AI101" s="3"/>
      <c r="AJ101" s="3"/>
      <c r="AK101" s="3"/>
      <c r="AL101" s="3"/>
      <c r="AM101" s="3"/>
      <c r="AN101" s="3"/>
      <c r="AO101" s="3"/>
    </row>
    <row r="102" spans="1:41" ht="12.75">
      <c r="A102" s="4"/>
      <c r="B102" s="4"/>
      <c r="C102" s="4"/>
      <c r="D102" s="4"/>
      <c r="E102" s="4"/>
      <c r="F102" s="4"/>
      <c r="G102" s="47"/>
      <c r="H102" s="40"/>
      <c r="I102" s="40"/>
      <c r="J102" s="40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3"/>
      <c r="AI102" s="3"/>
      <c r="AJ102" s="3"/>
      <c r="AK102" s="3"/>
      <c r="AL102" s="3"/>
      <c r="AM102" s="3"/>
      <c r="AN102" s="3"/>
      <c r="AO102" s="3"/>
    </row>
    <row r="103" spans="1:41" ht="12.75">
      <c r="A103" s="4"/>
      <c r="B103" s="4"/>
      <c r="C103" s="4"/>
      <c r="D103" s="4"/>
      <c r="E103" s="4"/>
      <c r="F103" s="4"/>
      <c r="G103" s="47"/>
      <c r="H103" s="40"/>
      <c r="I103" s="40"/>
      <c r="J103" s="40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3"/>
      <c r="AI103" s="3"/>
      <c r="AJ103" s="3"/>
      <c r="AK103" s="3"/>
      <c r="AL103" s="3"/>
      <c r="AM103" s="3"/>
      <c r="AN103" s="3"/>
      <c r="AO103" s="3"/>
    </row>
    <row r="104" spans="1:41" ht="12.75">
      <c r="A104" s="4"/>
      <c r="B104" s="4"/>
      <c r="C104" s="4"/>
      <c r="D104" s="4"/>
      <c r="E104" s="4"/>
      <c r="F104" s="4"/>
      <c r="G104" s="47"/>
      <c r="H104" s="40"/>
      <c r="I104" s="40"/>
      <c r="J104" s="40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3"/>
      <c r="AI104" s="3"/>
      <c r="AJ104" s="3"/>
      <c r="AK104" s="3"/>
      <c r="AL104" s="3"/>
      <c r="AM104" s="3"/>
      <c r="AN104" s="3"/>
      <c r="AO104" s="3"/>
    </row>
    <row r="105" spans="1:4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3"/>
      <c r="AI105" s="3"/>
      <c r="AJ105" s="3"/>
      <c r="AK105" s="3"/>
      <c r="AL105" s="3"/>
      <c r="AM105" s="3"/>
      <c r="AN105" s="3"/>
      <c r="AO105" s="3"/>
    </row>
    <row r="106" spans="1:4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3"/>
      <c r="AI106" s="3"/>
      <c r="AJ106" s="3"/>
      <c r="AK106" s="3"/>
      <c r="AL106" s="3"/>
      <c r="AM106" s="3"/>
      <c r="AN106" s="3"/>
      <c r="AO106" s="3"/>
    </row>
    <row r="107" spans="1:4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3"/>
      <c r="AI107" s="3"/>
      <c r="AJ107" s="3"/>
      <c r="AK107" s="3"/>
      <c r="AL107" s="3"/>
      <c r="AM107" s="3"/>
      <c r="AN107" s="3"/>
      <c r="AO107" s="3"/>
    </row>
    <row r="108" spans="1:4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3"/>
      <c r="AI108" s="3"/>
      <c r="AJ108" s="3"/>
      <c r="AK108" s="3"/>
      <c r="AL108" s="3"/>
      <c r="AM108" s="3"/>
      <c r="AN108" s="3"/>
      <c r="AO108" s="3"/>
    </row>
    <row r="109" spans="1:4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3"/>
      <c r="AI109" s="3"/>
      <c r="AJ109" s="3"/>
      <c r="AK109" s="3"/>
      <c r="AL109" s="3"/>
      <c r="AM109" s="3"/>
      <c r="AN109" s="3"/>
      <c r="AO109" s="3"/>
    </row>
    <row r="110" spans="1:4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3"/>
      <c r="AI110" s="3"/>
      <c r="AJ110" s="3"/>
      <c r="AK110" s="3"/>
      <c r="AL110" s="3"/>
      <c r="AM110" s="3"/>
      <c r="AN110" s="3"/>
      <c r="AO110" s="3"/>
    </row>
    <row r="111" spans="1:4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3"/>
      <c r="AI111" s="3"/>
      <c r="AJ111" s="3"/>
      <c r="AK111" s="3"/>
      <c r="AL111" s="3"/>
      <c r="AM111" s="3"/>
      <c r="AN111" s="3"/>
      <c r="AO111" s="3"/>
    </row>
    <row r="112" spans="1:4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3"/>
      <c r="AI112" s="3"/>
      <c r="AJ112" s="3"/>
      <c r="AK112" s="3"/>
      <c r="AL112" s="3"/>
      <c r="AM112" s="3"/>
      <c r="AN112" s="3"/>
      <c r="AO112" s="3"/>
    </row>
    <row r="113" spans="1:4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3"/>
      <c r="AI113" s="3"/>
      <c r="AJ113" s="3"/>
      <c r="AK113" s="3"/>
      <c r="AL113" s="3"/>
      <c r="AM113" s="3"/>
      <c r="AN113" s="3"/>
      <c r="AO113" s="3"/>
    </row>
    <row r="114" spans="1:4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3"/>
      <c r="AI114" s="3"/>
      <c r="AJ114" s="3"/>
      <c r="AK114" s="3"/>
      <c r="AL114" s="3"/>
      <c r="AM114" s="3"/>
      <c r="AN114" s="3"/>
      <c r="AO114" s="3"/>
    </row>
    <row r="115" spans="1:4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3"/>
      <c r="AI115" s="3"/>
      <c r="AJ115" s="3"/>
      <c r="AK115" s="3"/>
      <c r="AL115" s="3"/>
      <c r="AM115" s="3"/>
      <c r="AN115" s="3"/>
      <c r="AO115" s="3"/>
    </row>
    <row r="116" spans="1:4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3"/>
      <c r="AI116" s="3"/>
      <c r="AJ116" s="3"/>
      <c r="AK116" s="3"/>
      <c r="AL116" s="3"/>
      <c r="AM116" s="3"/>
      <c r="AN116" s="3"/>
      <c r="AO116" s="3"/>
    </row>
    <row r="117" spans="1:4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3"/>
      <c r="AI117" s="3"/>
      <c r="AJ117" s="3"/>
      <c r="AK117" s="3"/>
      <c r="AL117" s="3"/>
      <c r="AM117" s="3"/>
      <c r="AN117" s="3"/>
      <c r="AO117" s="3"/>
    </row>
    <row r="118" spans="1:4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3"/>
      <c r="AI118" s="3"/>
      <c r="AJ118" s="3"/>
      <c r="AK118" s="3"/>
      <c r="AL118" s="3"/>
      <c r="AM118" s="3"/>
      <c r="AN118" s="3"/>
      <c r="AO118" s="3"/>
    </row>
    <row r="119" spans="1:4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3"/>
      <c r="AI119" s="3"/>
      <c r="AJ119" s="3"/>
      <c r="AK119" s="3"/>
      <c r="AL119" s="3"/>
      <c r="AM119" s="3"/>
      <c r="AN119" s="3"/>
      <c r="AO119" s="3"/>
    </row>
    <row r="120" spans="1:4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3"/>
      <c r="AI120" s="3"/>
      <c r="AJ120" s="3"/>
      <c r="AK120" s="3"/>
      <c r="AL120" s="3"/>
      <c r="AM120" s="3"/>
      <c r="AN120" s="3"/>
      <c r="AO120" s="3"/>
    </row>
    <row r="121" spans="1:4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3"/>
      <c r="AI121" s="3"/>
      <c r="AJ121" s="3"/>
      <c r="AK121" s="3"/>
      <c r="AL121" s="3"/>
      <c r="AM121" s="3"/>
      <c r="AN121" s="3"/>
      <c r="AO121" s="3"/>
    </row>
    <row r="122" spans="1:4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3"/>
      <c r="AI122" s="3"/>
      <c r="AJ122" s="3"/>
      <c r="AK122" s="3"/>
      <c r="AL122" s="3"/>
      <c r="AM122" s="3"/>
      <c r="AN122" s="3"/>
      <c r="AO122" s="3"/>
    </row>
    <row r="123" spans="1:4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3"/>
      <c r="AI123" s="3"/>
      <c r="AJ123" s="3"/>
      <c r="AK123" s="3"/>
      <c r="AL123" s="3"/>
      <c r="AM123" s="3"/>
      <c r="AN123" s="3"/>
      <c r="AO123" s="3"/>
    </row>
    <row r="124" spans="1:4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3"/>
      <c r="AI124" s="3"/>
      <c r="AJ124" s="3"/>
      <c r="AK124" s="3"/>
      <c r="AL124" s="3"/>
      <c r="AM124" s="3"/>
      <c r="AN124" s="3"/>
      <c r="AO124" s="3"/>
    </row>
    <row r="125" spans="1:4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3"/>
      <c r="AI125" s="3"/>
      <c r="AJ125" s="3"/>
      <c r="AK125" s="3"/>
      <c r="AL125" s="3"/>
      <c r="AM125" s="3"/>
      <c r="AN125" s="3"/>
      <c r="AO125" s="3"/>
    </row>
    <row r="126" spans="1:4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3"/>
      <c r="AI126" s="3"/>
      <c r="AJ126" s="3"/>
      <c r="AK126" s="3"/>
      <c r="AL126" s="3"/>
      <c r="AM126" s="3"/>
      <c r="AN126" s="3"/>
      <c r="AO126" s="3"/>
    </row>
    <row r="127" spans="1:4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3"/>
      <c r="AI127" s="3"/>
      <c r="AJ127" s="3"/>
      <c r="AK127" s="3"/>
      <c r="AL127" s="3"/>
      <c r="AM127" s="3"/>
      <c r="AN127" s="3"/>
      <c r="AO127" s="3"/>
    </row>
    <row r="128" spans="1:4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3"/>
      <c r="AI128" s="3"/>
      <c r="AJ128" s="3"/>
      <c r="AK128" s="3"/>
      <c r="AL128" s="3"/>
      <c r="AM128" s="3"/>
      <c r="AN128" s="3"/>
      <c r="AO128" s="3"/>
    </row>
    <row r="129" spans="1:4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3"/>
      <c r="AI129" s="3"/>
      <c r="AJ129" s="3"/>
      <c r="AK129" s="3"/>
      <c r="AL129" s="3"/>
      <c r="AM129" s="3"/>
      <c r="AN129" s="3"/>
      <c r="AO129" s="3"/>
    </row>
    <row r="130" spans="1:4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3"/>
      <c r="AI130" s="3"/>
      <c r="AJ130" s="3"/>
      <c r="AK130" s="3"/>
      <c r="AL130" s="3"/>
      <c r="AM130" s="3"/>
      <c r="AN130" s="3"/>
      <c r="AO130" s="3"/>
    </row>
    <row r="131" spans="1:4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3"/>
      <c r="AI131" s="3"/>
      <c r="AJ131" s="3"/>
      <c r="AK131" s="3"/>
      <c r="AL131" s="3"/>
      <c r="AM131" s="3"/>
      <c r="AN131" s="3"/>
      <c r="AO131" s="3"/>
    </row>
    <row r="132" spans="1:4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3"/>
      <c r="AI132" s="3"/>
      <c r="AJ132" s="3"/>
      <c r="AK132" s="3"/>
      <c r="AL132" s="3"/>
      <c r="AM132" s="3"/>
      <c r="AN132" s="3"/>
      <c r="AO132" s="3"/>
    </row>
    <row r="133" spans="1:4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3"/>
      <c r="AI133" s="3"/>
      <c r="AJ133" s="3"/>
      <c r="AK133" s="3"/>
      <c r="AL133" s="3"/>
      <c r="AM133" s="3"/>
      <c r="AN133" s="3"/>
      <c r="AO133" s="3"/>
    </row>
    <row r="134" spans="1:4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3"/>
      <c r="AI134" s="3"/>
      <c r="AJ134" s="3"/>
      <c r="AK134" s="3"/>
      <c r="AL134" s="3"/>
      <c r="AM134" s="3"/>
      <c r="AN134" s="3"/>
      <c r="AO134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Lieselotte Huyghe</dc:creator>
  <cp:keywords/>
  <dc:description/>
  <cp:lastModifiedBy>ASGB</cp:lastModifiedBy>
  <cp:lastPrinted>2007-08-14T08:54:01Z</cp:lastPrinted>
  <dcterms:created xsi:type="dcterms:W3CDTF">2007-07-24T11:33:36Z</dcterms:created>
  <dcterms:modified xsi:type="dcterms:W3CDTF">2019-01-16T15:52:01Z</dcterms:modified>
  <cp:category/>
  <cp:version/>
  <cp:contentType/>
  <cp:contentStatus/>
</cp:coreProperties>
</file>